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4チーム" sheetId="1" r:id="rId1"/>
    <sheet name="結果表" sheetId="2" r:id="rId2"/>
    <sheet name="審判カード１" sheetId="3" r:id="rId3"/>
    <sheet name="審判カード２" sheetId="4" r:id="rId4"/>
  </sheets>
  <definedNames>
    <definedName name="_xlnm.Print_Area" localSheetId="0">'4チーム'!$A$1:$V$67</definedName>
    <definedName name="_xlnm.Print_Area" localSheetId="1">'結果表'!$A$1:$O$34</definedName>
    <definedName name="_xlnm.Print_Area" localSheetId="2">'審判カード１'!$A$1:$J$42</definedName>
  </definedNames>
  <calcPr fullCalcOnLoad="1"/>
</workbook>
</file>

<file path=xl/sharedStrings.xml><?xml version="1.0" encoding="utf-8"?>
<sst xmlns="http://schemas.openxmlformats.org/spreadsheetml/2006/main" count="379" uniqueCount="147">
  <si>
    <t>（天候により中止する場合は、前日に決定し連絡致します。）</t>
  </si>
  <si>
    <t>[試合規則]</t>
  </si>
  <si>
    <t>　ピッチ　：１６M×３０M    小ゴール（ハンドボールサイズ）</t>
  </si>
  <si>
    <t>試合時間：１０分－３分－１０分</t>
  </si>
  <si>
    <t>キックイン方式。４秒以内に行う。５秒以上で相手ﾎﾞｰﾙになる。フリーキック、コーナーキックも同様に適用する。</t>
  </si>
  <si>
    <t>試合開始及び終了の合図は、タイムキーパーにより、一斉に行います。（ランニングタイム）</t>
  </si>
  <si>
    <t>試合人数：５名（GK１人）。交代はプレーに関係なく自由にできる。ただし、GKは、アウトオブプレーで交代すること。</t>
  </si>
  <si>
    <t>GKは、５秒以上ﾎﾞｰﾙをキープできない。（ドリブルも含む）</t>
  </si>
  <si>
    <t>[試合方法]</t>
  </si>
  <si>
    <t>全てが同じ場合は、そのチーム同士の対戦結果が優先します。</t>
  </si>
  <si>
    <t>もしも、対戦結果が引分の場合は、同順位とします。</t>
  </si>
  <si>
    <t>開会式、閉会式は行いません。試合時間に合わせておいでください。</t>
  </si>
  <si>
    <t>ゲームの後、相手ベンチへの挨拶は行いません。</t>
  </si>
  <si>
    <t>ごみは、各チームで必ず持って帰ってください。</t>
  </si>
  <si>
    <t>駐車場は、グランドの奥にあります。看板、標識に従って止めてください。独身寮の駐車場には決して駐車しないでください。</t>
  </si>
  <si>
    <t>時間</t>
  </si>
  <si>
    <t>１０：３０～</t>
  </si>
  <si>
    <t>１１：００～</t>
  </si>
  <si>
    <t>１１：３０～</t>
  </si>
  <si>
    <t>１２：００～</t>
  </si>
  <si>
    <t>１２：３０～</t>
  </si>
  <si>
    <t>１３：００～</t>
  </si>
  <si>
    <t>１３：３０～</t>
  </si>
  <si>
    <t>１４：００～</t>
  </si>
  <si>
    <t>１４：３０～</t>
  </si>
  <si>
    <t>１５：００～</t>
  </si>
  <si>
    <t>１６：００～</t>
  </si>
  <si>
    <t>[参加チーム]</t>
  </si>
  <si>
    <t>[開催日]</t>
  </si>
  <si>
    <t>[会場]</t>
  </si>
  <si>
    <t>[表彰]</t>
  </si>
  <si>
    <t>[その他]</t>
  </si>
  <si>
    <t>オフサイドなし。</t>
  </si>
  <si>
    <t>ｺﾞｰﾙｷｯｸはGKが手で投げる。（ｺﾞｰﾙｸﾘｱﾗﾝｽ）4秒以内にプレーすること。5秒以上＝相手チームの間接ﾌﾘｰｷｯｸ（ﾍﾟﾅﾙﾃｨｰｴﾘｱ上）</t>
  </si>
  <si>
    <t>ショルダーチャージやスライディングタックルは、反則である。ただし、プレーに関係しないスライディングは、反則ではない。</t>
  </si>
  <si>
    <t>シューズは、ポイントの無い靴を使用すること。（サッカーシューズは使用できない）</t>
  </si>
  <si>
    <t>勝点（勝３点、引分１点、負０点）、得失点差、総得点の順で順位を決定します。</t>
  </si>
  <si>
    <t>勝点</t>
  </si>
  <si>
    <t>順位</t>
  </si>
  <si>
    <t>勝：○＝3点　　引分：△＝1点　　負：●＝0点</t>
  </si>
  <si>
    <t>―　実　施　要　項　―</t>
  </si>
  <si>
    <t>得</t>
  </si>
  <si>
    <t>総</t>
  </si>
  <si>
    <t>得点</t>
  </si>
  <si>
    <t>☆</t>
  </si>
  <si>
    <t>　９：３０～</t>
  </si>
  <si>
    <t>失差</t>
  </si>
  <si>
    <t>ＪＲＡ栗東トレーニングセンター総合グラウンド</t>
  </si>
  <si>
    <t>１０：００～</t>
  </si>
  <si>
    <t>ー</t>
  </si>
  <si>
    <t>ー</t>
  </si>
  <si>
    <t>審判</t>
  </si>
  <si>
    <t>☆</t>
  </si>
  <si>
    <t>電話、スーパー、コンビニなどは本部にお尋ねください。</t>
  </si>
  <si>
    <t>トイレは、バックネット横の建物にあります。</t>
  </si>
  <si>
    <t xml:space="preserve"> </t>
  </si>
  <si>
    <t xml:space="preserve"> </t>
  </si>
  <si>
    <t>７の勝</t>
  </si>
  <si>
    <t>順　　位　　決　　定　　戦</t>
  </si>
  <si>
    <t>優勝決定戦</t>
  </si>
  <si>
    <t>３位決定戦</t>
  </si>
  <si>
    <t>５位決定戦</t>
  </si>
  <si>
    <t>７位決定戦</t>
  </si>
  <si>
    <t>①</t>
  </si>
  <si>
    <t>②</t>
  </si>
  <si>
    <t>③</t>
  </si>
  <si>
    <t>１位を表彰します。</t>
  </si>
  <si>
    <t>①</t>
  </si>
  <si>
    <t>②</t>
  </si>
  <si>
    <t>④</t>
  </si>
  <si>
    <t>③</t>
  </si>
  <si>
    <t>④</t>
  </si>
  <si>
    <t>①</t>
  </si>
  <si>
    <t>②</t>
  </si>
  <si>
    <t>④</t>
  </si>
  <si>
    <t>③</t>
  </si>
  <si>
    <t>ポニーフットサル交流会　　　　　　　　記録カード①</t>
  </si>
  <si>
    <t>ポニーフットサル交流会　　　　　　　　記録カード②</t>
  </si>
  <si>
    <t>Ｕ－　　　　　　　２１年　　月　　日　　　　　　　コート</t>
  </si>
  <si>
    <t>チーム名</t>
  </si>
  <si>
    <t>前半</t>
  </si>
  <si>
    <t>後半</t>
  </si>
  <si>
    <t>合計</t>
  </si>
  <si>
    <t>ポニーフットサル交流会　　　　　　　　記録カード③</t>
  </si>
  <si>
    <t>ポニーフットサル交流会　　　　　　　　記録カード④</t>
  </si>
  <si>
    <t>ポニーフットサル交流会　　　　　　　　記録カード⑤</t>
  </si>
  <si>
    <t>ポニーフットサル交流会　　　　　　　　記録カード⑥</t>
  </si>
  <si>
    <t>ポニーフットサル交流会　　　　　　　　記録カード⑦</t>
  </si>
  <si>
    <t>ポニーフットサル交流会　　　　　　　　記録カード⑧</t>
  </si>
  <si>
    <t>ポニーフットサル交流会　　　　　　　　記録カード⑨</t>
  </si>
  <si>
    <t>ポニーフットサル交流会　　　　　　　　記録カード⑩</t>
  </si>
  <si>
    <t>ポニーフットサル交流会　　　　　　　　記録カード⑪</t>
  </si>
  <si>
    <t>ポニーフットサル交流会　　　　　　　　記録カード⑫</t>
  </si>
  <si>
    <t>ポニーフットサル交流会　　　　　　　　記録カード⑬</t>
  </si>
  <si>
    <t>ポニーフットサル交流会　　　　　　　　記録カード⑭</t>
  </si>
  <si>
    <t>試合開始　　９：００</t>
  </si>
  <si>
    <t>試合開始　　９：３０</t>
  </si>
  <si>
    <t>試合開始　　１０：００</t>
  </si>
  <si>
    <t>試合開始　　１０：３０</t>
  </si>
  <si>
    <t>試合開始　　１１：００</t>
  </si>
  <si>
    <t>試合開始　　１１：３０</t>
  </si>
  <si>
    <t>試合開始　　１２：００</t>
  </si>
  <si>
    <t>試合開始　　１２：３０</t>
  </si>
  <si>
    <t>試合開始　　１３：００</t>
  </si>
  <si>
    <t>試合開始　　１３：３０</t>
  </si>
  <si>
    <t>試合開始　　１４：００</t>
  </si>
  <si>
    <t>試合開始　　１４：３０</t>
  </si>
  <si>
    <t>試合開始　　１５：００</t>
  </si>
  <si>
    <t>試合開始　　１５：３０</t>
  </si>
  <si>
    <t xml:space="preserve"> </t>
  </si>
  <si>
    <t>１０の勝</t>
  </si>
  <si>
    <t>審 判</t>
  </si>
  <si>
    <t>Ａﾌﾞﾛｯｸ</t>
  </si>
  <si>
    <t>Ｂﾌﾞﾛｯｸ</t>
  </si>
  <si>
    <t>Aﾌﾞﾛｯｸ</t>
  </si>
  <si>
    <t>Ｂﾌﾞﾛｯｸ</t>
  </si>
  <si>
    <t>―　タ　イ　ム　テ　ー　ブ　ル　―</t>
  </si>
  <si>
    <t>Aﾌﾞﾛｯｸの３位</t>
  </si>
  <si>
    <t>Aﾌﾞﾛｯｸの４位</t>
  </si>
  <si>
    <t>Aﾌﾞﾛｯｸの１位</t>
  </si>
  <si>
    <t>Bﾌﾞﾛｯｸの３位</t>
  </si>
  <si>
    <t>Bﾌﾞﾛｯｸの４位</t>
  </si>
  <si>
    <t>Bﾌﾞﾛｯｸの１位</t>
  </si>
  <si>
    <t>Aﾌﾞﾛｯｸの２位</t>
  </si>
  <si>
    <t>Bﾌﾞﾛｯｸの２位</t>
  </si>
  <si>
    <t>４チームのグループリーグ戦及び順位決定戦。</t>
  </si>
  <si>
    <t>ホームページ　　http://www.eonet.ne.jp/~ritto-as/rittofc.html      Eメール　　npo-ritto@gaia.eonet.ne.jp</t>
  </si>
  <si>
    <t>栗東ＦＣ</t>
  </si>
  <si>
    <t>老上</t>
  </si>
  <si>
    <t>ｶﾄﾘｶ</t>
  </si>
  <si>
    <t>打出</t>
  </si>
  <si>
    <t>ｵｰﾙｻｳｽ</t>
  </si>
  <si>
    <t>レグラーレ</t>
  </si>
  <si>
    <t>晴嵐</t>
  </si>
  <si>
    <t>2015年4月12日（日）</t>
  </si>
  <si>
    <t>Ａコート(U-10)</t>
  </si>
  <si>
    <t>Ｂコート(U-10)</t>
  </si>
  <si>
    <t>Ｕ－10（Aコート）</t>
  </si>
  <si>
    <t>Ｕ－10（Bコート）</t>
  </si>
  <si>
    <t>第22回ポニーフットサル交流大会（Ｕ－10）</t>
  </si>
  <si>
    <t>PREDU</t>
  </si>
  <si>
    <t>審判はしない。ゲームの結果を本部に連絡する。ゲームは、選手のセルフジャッジで行う。</t>
  </si>
  <si>
    <t>危険なプレーのみ審判が指導する。</t>
  </si>
  <si>
    <t>GKは、手で投げる場合、ﾊｰﾌｪｰﾗｲﾝを超えてはならない（ｺﾞｰﾙｸﾘｱﾗﾝｽも同じ）。</t>
  </si>
  <si>
    <t>又、ﾄﾞﾛｯﾌﾟｷｯｸやﾊﾟﾝﾄｷｯｸで直接シュートができる。</t>
  </si>
  <si>
    <t>連絡先・・・総合型クラブ特定非営利活動法人（NPO法人）りっとう　栗東ＦＣ　事務局長　　今井　努</t>
  </si>
  <si>
    <t>当日、参加できない場合は、貴様で責任をもってチームをお探しください。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</si>
</sst>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&lt;=999]000;[&lt;=9999]000\-00;000\-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AR P丸ゴシック体M"/>
      <family val="3"/>
    </font>
    <font>
      <b/>
      <sz val="16"/>
      <name val="AR P丸ゴシック体M"/>
      <family val="3"/>
    </font>
    <font>
      <sz val="10"/>
      <name val="AR P丸ゴシック体M"/>
      <family val="3"/>
    </font>
    <font>
      <sz val="10.5"/>
      <name val="AR P丸ゴシック体M"/>
      <family val="3"/>
    </font>
    <font>
      <b/>
      <sz val="10"/>
      <name val="AR P丸ゴシック体M"/>
      <family val="3"/>
    </font>
    <font>
      <sz val="9"/>
      <name val="AR P丸ゴシック体M"/>
      <family val="3"/>
    </font>
    <font>
      <b/>
      <sz val="9"/>
      <name val="AR P丸ゴシック体M"/>
      <family val="3"/>
    </font>
    <font>
      <b/>
      <sz val="11"/>
      <name val="AR P丸ゴシック体M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AR P丸ゴシック体M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24"/>
      <name val="ＭＳ Ｐゴシック"/>
      <family val="3"/>
    </font>
    <font>
      <sz val="10"/>
      <color indexed="9"/>
      <name val="AR P丸ゴシック体M"/>
      <family val="3"/>
    </font>
    <font>
      <sz val="8"/>
      <color indexed="9"/>
      <name val="AR P丸ゴシック体M"/>
      <family val="3"/>
    </font>
    <font>
      <sz val="11"/>
      <color indexed="9"/>
      <name val="ＭＳ Ｐゴシック"/>
      <family val="3"/>
    </font>
    <font>
      <b/>
      <sz val="11"/>
      <color indexed="9"/>
      <name val="AR P丸ゴシック体M"/>
      <family val="3"/>
    </font>
    <font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AR P丸ゴシック体M"/>
      <family val="3"/>
    </font>
    <font>
      <sz val="10"/>
      <color indexed="10"/>
      <name val="AR P丸ゴシック体M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36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20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 textRotation="255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16" xfId="0" applyFont="1" applyBorder="1" applyAlignment="1">
      <alignment vertical="top"/>
    </xf>
    <xf numFmtId="0" fontId="11" fillId="0" borderId="4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41" xfId="0" applyFont="1" applyBorder="1" applyAlignment="1">
      <alignment horizontal="center" vertical="center" textRotation="255"/>
    </xf>
    <xf numFmtId="0" fontId="11" fillId="0" borderId="42" xfId="0" applyFont="1" applyBorder="1" applyAlignment="1">
      <alignment horizontal="center" vertical="center" textRotation="255"/>
    </xf>
    <xf numFmtId="0" fontId="11" fillId="0" borderId="4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20" xfId="0" applyFont="1" applyBorder="1" applyAlignment="1">
      <alignment vertical="top"/>
    </xf>
    <xf numFmtId="0" fontId="11" fillId="0" borderId="4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textRotation="255"/>
    </xf>
    <xf numFmtId="0" fontId="11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51" xfId="0" applyBorder="1" applyAlignment="1">
      <alignment/>
    </xf>
    <xf numFmtId="0" fontId="15" fillId="0" borderId="0" xfId="0" applyFont="1" applyAlignment="1">
      <alignment/>
    </xf>
    <xf numFmtId="0" fontId="0" fillId="0" borderId="52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/>
    </xf>
    <xf numFmtId="0" fontId="4" fillId="0" borderId="3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 shrinkToFit="1"/>
    </xf>
    <xf numFmtId="0" fontId="11" fillId="0" borderId="56" xfId="0" applyFont="1" applyBorder="1" applyAlignment="1">
      <alignment horizontal="left" vertical="center" shrinkToFit="1"/>
    </xf>
    <xf numFmtId="0" fontId="0" fillId="0" borderId="0" xfId="0" applyAlignment="1">
      <alignment/>
    </xf>
    <xf numFmtId="177" fontId="4" fillId="0" borderId="0" xfId="0" applyNumberFormat="1" applyFont="1" applyAlignment="1">
      <alignment horizontal="left"/>
    </xf>
    <xf numFmtId="0" fontId="0" fillId="0" borderId="0" xfId="0" applyAlignment="1">
      <alignment shrinkToFit="1"/>
    </xf>
    <xf numFmtId="177" fontId="4" fillId="0" borderId="0" xfId="0" applyNumberFormat="1" applyFont="1" applyAlignment="1">
      <alignment horizontal="left" shrinkToFit="1"/>
    </xf>
    <xf numFmtId="0" fontId="11" fillId="0" borderId="57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11" fillId="0" borderId="58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1" fillId="0" borderId="59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3" fillId="0" borderId="51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6" fillId="0" borderId="55" xfId="0" applyNumberFormat="1" applyFont="1" applyBorder="1" applyAlignment="1">
      <alignment horizontal="left"/>
    </xf>
    <xf numFmtId="0" fontId="16" fillId="0" borderId="5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34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177" fontId="16" fillId="0" borderId="34" xfId="0" applyNumberFormat="1" applyFont="1" applyBorder="1" applyAlignment="1">
      <alignment horizontal="center" vertical="center" shrinkToFit="1"/>
    </xf>
    <xf numFmtId="177" fontId="16" fillId="0" borderId="16" xfId="0" applyNumberFormat="1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177" fontId="17" fillId="0" borderId="14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11" fillId="0" borderId="56" xfId="0" applyFont="1" applyBorder="1" applyAlignment="1">
      <alignment vertical="center" shrinkToFit="1"/>
    </xf>
    <xf numFmtId="0" fontId="11" fillId="0" borderId="30" xfId="0" applyFont="1" applyBorder="1" applyAlignment="1">
      <alignment vertical="center" shrinkToFit="1"/>
    </xf>
    <xf numFmtId="0" fontId="11" fillId="0" borderId="60" xfId="0" applyFont="1" applyBorder="1" applyAlignment="1">
      <alignment vertical="center" shrinkToFit="1"/>
    </xf>
    <xf numFmtId="0" fontId="11" fillId="0" borderId="61" xfId="0" applyFont="1" applyBorder="1" applyAlignment="1">
      <alignment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8" fillId="0" borderId="0" xfId="0" applyFont="1" applyAlignment="1">
      <alignment/>
    </xf>
    <xf numFmtId="0" fontId="0" fillId="0" borderId="48" xfId="0" applyBorder="1" applyAlignment="1">
      <alignment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17" xfId="0" applyFont="1" applyBorder="1" applyAlignment="1">
      <alignment horizontal="distributed"/>
    </xf>
    <xf numFmtId="0" fontId="11" fillId="0" borderId="30" xfId="0" applyFont="1" applyBorder="1" applyAlignment="1">
      <alignment horizontal="left" vertical="center" shrinkToFit="1"/>
    </xf>
    <xf numFmtId="0" fontId="11" fillId="0" borderId="61" xfId="0" applyFont="1" applyBorder="1" applyAlignment="1">
      <alignment horizontal="left" vertical="center" shrinkToFi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30" xfId="0" applyFont="1" applyBorder="1" applyAlignment="1">
      <alignment/>
    </xf>
    <xf numFmtId="0" fontId="4" fillId="0" borderId="62" xfId="0" applyFont="1" applyBorder="1" applyAlignment="1">
      <alignment horizontal="center"/>
    </xf>
    <xf numFmtId="0" fontId="14" fillId="0" borderId="61" xfId="0" applyFont="1" applyBorder="1" applyAlignment="1">
      <alignment horizontal="center" vertical="center" shrinkToFit="1"/>
    </xf>
    <xf numFmtId="0" fontId="4" fillId="0" borderId="0" xfId="0" applyNumberFormat="1" applyFont="1" applyAlignment="1">
      <alignment horizontal="left"/>
    </xf>
    <xf numFmtId="0" fontId="14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shrinkToFit="1"/>
    </xf>
    <xf numFmtId="0" fontId="8" fillId="0" borderId="0" xfId="0" applyFont="1" applyAlignment="1">
      <alignment/>
    </xf>
    <xf numFmtId="0" fontId="0" fillId="0" borderId="4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4" fillId="0" borderId="41" xfId="0" applyFont="1" applyBorder="1" applyAlignment="1">
      <alignment horizontal="center" shrinkToFi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63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9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11" fillId="0" borderId="2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7" fontId="37" fillId="0" borderId="0" xfId="0" applyNumberFormat="1" applyFont="1" applyAlignment="1">
      <alignment shrinkToFit="1"/>
    </xf>
    <xf numFmtId="0" fontId="38" fillId="0" borderId="0" xfId="0" applyFont="1" applyAlignment="1">
      <alignment/>
    </xf>
    <xf numFmtId="0" fontId="37" fillId="0" borderId="35" xfId="0" applyFont="1" applyBorder="1" applyAlignment="1">
      <alignment horizontal="center" vertical="center" shrinkToFit="1"/>
    </xf>
    <xf numFmtId="0" fontId="37" fillId="0" borderId="34" xfId="0" applyFont="1" applyBorder="1" applyAlignment="1">
      <alignment horizontal="center" vertical="center" shrinkToFit="1"/>
    </xf>
    <xf numFmtId="0" fontId="37" fillId="0" borderId="3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19</xdr:row>
      <xdr:rowOff>9525</xdr:rowOff>
    </xdr:from>
    <xdr:to>
      <xdr:col>4</xdr:col>
      <xdr:colOff>504825</xdr:colOff>
      <xdr:row>20</xdr:row>
      <xdr:rowOff>276225</xdr:rowOff>
    </xdr:to>
    <xdr:sp>
      <xdr:nvSpPr>
        <xdr:cNvPr id="1" name="Line 3"/>
        <xdr:cNvSpPr>
          <a:spLocks/>
        </xdr:cNvSpPr>
      </xdr:nvSpPr>
      <xdr:spPr>
        <a:xfrm flipH="1" flipV="1">
          <a:off x="2028825" y="56959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18</xdr:row>
      <xdr:rowOff>495300</xdr:rowOff>
    </xdr:from>
    <xdr:to>
      <xdr:col>8</xdr:col>
      <xdr:colOff>485775</xdr:colOff>
      <xdr:row>20</xdr:row>
      <xdr:rowOff>276225</xdr:rowOff>
    </xdr:to>
    <xdr:sp>
      <xdr:nvSpPr>
        <xdr:cNvPr id="2" name="Line 4"/>
        <xdr:cNvSpPr>
          <a:spLocks/>
        </xdr:cNvSpPr>
      </xdr:nvSpPr>
      <xdr:spPr>
        <a:xfrm flipV="1">
          <a:off x="4010025" y="56769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0</xdr:rowOff>
    </xdr:from>
    <xdr:to>
      <xdr:col>8</xdr:col>
      <xdr:colOff>523875</xdr:colOff>
      <xdr:row>29</xdr:row>
      <xdr:rowOff>0</xdr:rowOff>
    </xdr:to>
    <xdr:sp>
      <xdr:nvSpPr>
        <xdr:cNvPr id="3" name="Line 7"/>
        <xdr:cNvSpPr>
          <a:spLocks/>
        </xdr:cNvSpPr>
      </xdr:nvSpPr>
      <xdr:spPr>
        <a:xfrm flipH="1" flipV="1">
          <a:off x="4019550" y="85820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27</xdr:row>
      <xdr:rowOff>0</xdr:rowOff>
    </xdr:from>
    <xdr:to>
      <xdr:col>4</xdr:col>
      <xdr:colOff>504825</xdr:colOff>
      <xdr:row>28</xdr:row>
      <xdr:rowOff>276225</xdr:rowOff>
    </xdr:to>
    <xdr:sp>
      <xdr:nvSpPr>
        <xdr:cNvPr id="4" name="Line 8"/>
        <xdr:cNvSpPr>
          <a:spLocks/>
        </xdr:cNvSpPr>
      </xdr:nvSpPr>
      <xdr:spPr>
        <a:xfrm flipH="1" flipV="1">
          <a:off x="2028825" y="80105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533400</xdr:colOff>
      <xdr:row>27</xdr:row>
      <xdr:rowOff>0</xdr:rowOff>
    </xdr:from>
    <xdr:to>
      <xdr:col>8</xdr:col>
      <xdr:colOff>533400</xdr:colOff>
      <xdr:row>29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4057650" y="80105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zoomScalePageLayoutView="0" workbookViewId="0" topLeftCell="A7">
      <selection activeCell="P77" sqref="P76:P77"/>
    </sheetView>
  </sheetViews>
  <sheetFormatPr defaultColWidth="9.00390625" defaultRowHeight="13.5"/>
  <cols>
    <col min="1" max="1" width="1.25" style="0" customWidth="1"/>
    <col min="2" max="2" width="2.75390625" style="0" customWidth="1"/>
    <col min="3" max="3" width="9.375" style="0" customWidth="1"/>
    <col min="4" max="4" width="1.875" style="0" customWidth="1"/>
    <col min="5" max="5" width="6.875" style="0" customWidth="1"/>
    <col min="6" max="6" width="3.125" style="0" customWidth="1"/>
    <col min="7" max="7" width="1.875" style="0" customWidth="1"/>
    <col min="8" max="8" width="6.875" style="0" customWidth="1"/>
    <col min="9" max="9" width="1.875" style="0" customWidth="1"/>
    <col min="10" max="10" width="6.875" style="0" customWidth="1"/>
    <col min="11" max="11" width="2.125" style="0" customWidth="1"/>
    <col min="12" max="12" width="6.875" style="0" customWidth="1"/>
    <col min="13" max="13" width="3.125" style="0" customWidth="1"/>
    <col min="14" max="14" width="1.875" style="0" customWidth="1"/>
    <col min="15" max="15" width="6.875" style="0" customWidth="1"/>
    <col min="16" max="16" width="1.875" style="0" customWidth="1"/>
    <col min="17" max="18" width="6.875" style="0" customWidth="1"/>
    <col min="19" max="19" width="3.125" style="0" customWidth="1"/>
    <col min="20" max="20" width="6.875" style="0" customWidth="1"/>
    <col min="21" max="21" width="5.00390625" style="0" customWidth="1"/>
    <col min="22" max="22" width="4.25390625" style="0" customWidth="1"/>
    <col min="23" max="23" width="2.875" style="0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3" ht="22.5" customHeight="1">
      <c r="A2">
        <v>1</v>
      </c>
      <c r="B2" s="150" t="s">
        <v>139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83"/>
      <c r="V2" s="83"/>
      <c r="W2" s="83"/>
    </row>
    <row r="3" spans="1:23" ht="13.5">
      <c r="A3" s="151" t="s">
        <v>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  <c r="U3" s="152"/>
      <c r="V3" s="152"/>
      <c r="W3" s="152"/>
    </row>
    <row r="4" spans="1:19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3" ht="21" customHeight="1">
      <c r="A5" s="150" t="s">
        <v>40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3"/>
      <c r="U5" s="153"/>
      <c r="V5" s="153"/>
      <c r="W5" s="153"/>
    </row>
    <row r="6" spans="1:19" ht="13.5">
      <c r="A6" s="2" t="s">
        <v>28</v>
      </c>
      <c r="B6" s="2"/>
      <c r="C6" s="2"/>
      <c r="D6" s="133">
        <v>1</v>
      </c>
      <c r="E6" s="176" t="s">
        <v>134</v>
      </c>
      <c r="F6" s="2"/>
      <c r="G6" s="2"/>
      <c r="H6" s="2"/>
      <c r="I6" s="2"/>
      <c r="J6" s="2"/>
      <c r="K6" s="2"/>
      <c r="L6" s="2"/>
      <c r="M6" s="2"/>
      <c r="N6" s="2"/>
      <c r="O6" s="1"/>
      <c r="P6" s="1"/>
      <c r="Q6" s="1"/>
      <c r="R6" s="1"/>
      <c r="S6" s="1"/>
    </row>
    <row r="7" spans="1:19" ht="13.5">
      <c r="A7" s="2" t="s">
        <v>29</v>
      </c>
      <c r="B7" s="2"/>
      <c r="C7" s="2"/>
      <c r="D7" s="2"/>
      <c r="E7" s="2" t="s">
        <v>47</v>
      </c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1"/>
      <c r="S7" s="1"/>
    </row>
    <row r="8" spans="1:19" ht="13.5">
      <c r="A8" s="2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S8" s="1"/>
    </row>
    <row r="9" spans="1:22" ht="18" customHeight="1">
      <c r="A9" s="1"/>
      <c r="B9" s="1"/>
      <c r="C9" s="126">
        <v>1</v>
      </c>
      <c r="D9" s="148" t="s">
        <v>137</v>
      </c>
      <c r="E9" s="132"/>
      <c r="F9" s="132"/>
      <c r="G9" s="156" t="s">
        <v>112</v>
      </c>
      <c r="H9" s="156"/>
      <c r="I9" s="132"/>
      <c r="J9" s="134">
        <v>1</v>
      </c>
      <c r="K9" s="148" t="s">
        <v>138</v>
      </c>
      <c r="L9" s="132"/>
      <c r="M9" s="132"/>
      <c r="N9" s="156" t="s">
        <v>113</v>
      </c>
      <c r="O9" s="156"/>
      <c r="P9" s="132"/>
      <c r="Q9" s="132"/>
      <c r="R9" s="132"/>
      <c r="S9" s="132"/>
      <c r="T9" s="83"/>
      <c r="U9" s="83"/>
      <c r="V9" s="83"/>
    </row>
    <row r="10" spans="1:22" ht="13.5">
      <c r="A10" s="1"/>
      <c r="D10">
        <v>1</v>
      </c>
      <c r="E10" s="146" t="s">
        <v>127</v>
      </c>
      <c r="F10" s="85"/>
      <c r="G10" s="85"/>
      <c r="H10" s="85"/>
      <c r="I10" s="85"/>
      <c r="J10" s="2"/>
      <c r="K10" s="2" t="s">
        <v>67</v>
      </c>
      <c r="L10" s="146" t="s">
        <v>129</v>
      </c>
      <c r="M10" s="85"/>
      <c r="N10" s="85"/>
      <c r="O10" s="85"/>
      <c r="P10" s="85"/>
      <c r="Q10" s="2"/>
      <c r="R10" s="154" t="s">
        <v>109</v>
      </c>
      <c r="S10" s="153"/>
      <c r="T10" s="153"/>
      <c r="V10" s="143" t="s">
        <v>55</v>
      </c>
    </row>
    <row r="11" spans="1:22" ht="13.5">
      <c r="A11" s="1"/>
      <c r="D11">
        <v>2</v>
      </c>
      <c r="E11" s="147" t="s">
        <v>128</v>
      </c>
      <c r="F11" s="85"/>
      <c r="G11" s="85"/>
      <c r="H11" s="85"/>
      <c r="I11" s="85"/>
      <c r="J11" s="2"/>
      <c r="K11" s="2" t="s">
        <v>64</v>
      </c>
      <c r="L11" s="147" t="s">
        <v>131</v>
      </c>
      <c r="M11" s="85"/>
      <c r="N11" s="85"/>
      <c r="O11" s="85"/>
      <c r="P11" s="85"/>
      <c r="Q11" s="2"/>
      <c r="R11" s="155" t="s">
        <v>55</v>
      </c>
      <c r="S11" s="153"/>
      <c r="T11" s="153"/>
      <c r="V11" s="84" t="s">
        <v>55</v>
      </c>
    </row>
    <row r="12" spans="1:22" ht="13.5">
      <c r="A12" s="1"/>
      <c r="D12">
        <v>3</v>
      </c>
      <c r="E12" s="147" t="s">
        <v>130</v>
      </c>
      <c r="F12" s="85"/>
      <c r="G12" s="85"/>
      <c r="H12" s="85"/>
      <c r="I12" s="85"/>
      <c r="J12" s="2"/>
      <c r="K12" s="2" t="s">
        <v>65</v>
      </c>
      <c r="L12" s="175" t="s">
        <v>140</v>
      </c>
      <c r="M12" s="85"/>
      <c r="N12" s="85"/>
      <c r="O12" s="85"/>
      <c r="P12" s="85"/>
      <c r="Q12" s="2"/>
      <c r="R12" s="155" t="s">
        <v>55</v>
      </c>
      <c r="S12" s="153"/>
      <c r="T12" s="153"/>
      <c r="V12" s="84" t="s">
        <v>55</v>
      </c>
    </row>
    <row r="13" spans="1:22" ht="13.5">
      <c r="A13" s="1"/>
      <c r="D13">
        <v>4</v>
      </c>
      <c r="E13" s="147" t="s">
        <v>132</v>
      </c>
      <c r="F13" s="85"/>
      <c r="G13" s="85"/>
      <c r="H13" s="85"/>
      <c r="I13" s="85"/>
      <c r="J13" s="2"/>
      <c r="K13" s="2" t="s">
        <v>71</v>
      </c>
      <c r="L13" s="147" t="s">
        <v>133</v>
      </c>
      <c r="M13" s="85"/>
      <c r="N13" s="85"/>
      <c r="O13" s="85"/>
      <c r="P13" s="85"/>
      <c r="Q13" s="2"/>
      <c r="R13" s="155" t="s">
        <v>55</v>
      </c>
      <c r="S13" s="153"/>
      <c r="T13" s="153"/>
      <c r="V13" s="84" t="s">
        <v>56</v>
      </c>
    </row>
    <row r="14" spans="1:22" ht="13.5">
      <c r="A14" s="1"/>
      <c r="E14" s="86"/>
      <c r="F14" s="85"/>
      <c r="G14" s="85"/>
      <c r="H14" s="85"/>
      <c r="I14" s="85"/>
      <c r="J14" s="2"/>
      <c r="K14" s="2"/>
      <c r="L14" s="86"/>
      <c r="M14" s="85"/>
      <c r="N14" s="85"/>
      <c r="O14" s="85"/>
      <c r="P14" s="85"/>
      <c r="Q14" s="2"/>
      <c r="R14" s="4"/>
      <c r="S14" s="83"/>
      <c r="T14" s="83"/>
      <c r="V14" s="84"/>
    </row>
    <row r="15" spans="1:18" ht="13.5">
      <c r="A15" s="1"/>
      <c r="E15" s="3"/>
      <c r="F15" s="2"/>
      <c r="G15" s="2"/>
      <c r="J15" s="2"/>
      <c r="K15" s="2"/>
      <c r="L15" s="2"/>
      <c r="M15" s="4"/>
      <c r="N15" s="4"/>
      <c r="Q15" s="2"/>
      <c r="R15" s="4"/>
    </row>
    <row r="16" spans="1:19" ht="13.5">
      <c r="A16" s="2" t="s">
        <v>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8">
        <v>1</v>
      </c>
      <c r="C17" s="7" t="s">
        <v>2</v>
      </c>
      <c r="D17" s="7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8">
        <v>2</v>
      </c>
      <c r="C18" s="7" t="s">
        <v>6</v>
      </c>
      <c r="D18" s="7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8">
        <v>3</v>
      </c>
      <c r="C19" s="7" t="s">
        <v>3</v>
      </c>
      <c r="D19" s="7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8">
        <v>4</v>
      </c>
      <c r="C20" s="7" t="s">
        <v>32</v>
      </c>
      <c r="D20" s="7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8">
        <v>5</v>
      </c>
      <c r="C21" s="7" t="s">
        <v>4</v>
      </c>
      <c r="D21" s="7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8">
        <v>6</v>
      </c>
      <c r="C22" s="9" t="s">
        <v>141</v>
      </c>
      <c r="D22" s="9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8"/>
      <c r="C23" s="9" t="s">
        <v>142</v>
      </c>
      <c r="D23" s="9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8">
        <v>7</v>
      </c>
      <c r="C24" s="7" t="s">
        <v>5</v>
      </c>
      <c r="D24" s="7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8">
        <v>8</v>
      </c>
      <c r="C25" s="9" t="s">
        <v>143</v>
      </c>
      <c r="D25" s="9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8"/>
      <c r="C26" s="9" t="s">
        <v>144</v>
      </c>
      <c r="D26" s="9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>
      <c r="A27" s="1"/>
      <c r="B27" s="8">
        <v>9</v>
      </c>
      <c r="C27" s="7" t="s">
        <v>34</v>
      </c>
      <c r="D27" s="7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>
      <c r="A28" s="1"/>
      <c r="B28" s="8">
        <v>10</v>
      </c>
      <c r="C28" s="7" t="s">
        <v>33</v>
      </c>
      <c r="D28" s="7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>
      <c r="A29" s="1"/>
      <c r="B29" s="8">
        <v>11</v>
      </c>
      <c r="C29" s="7" t="s">
        <v>7</v>
      </c>
      <c r="D29" s="7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>
      <c r="A30" s="1"/>
      <c r="B30" s="8">
        <v>12</v>
      </c>
      <c r="C30" s="9" t="s">
        <v>35</v>
      </c>
      <c r="D30" s="9"/>
      <c r="E30" s="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3.5">
      <c r="A31" s="2" t="s">
        <v>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>
      <c r="A32" s="1"/>
      <c r="B32" s="8">
        <v>1</v>
      </c>
      <c r="C32" s="7" t="s">
        <v>125</v>
      </c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>
      <c r="A33" s="1"/>
      <c r="B33" s="8">
        <v>2</v>
      </c>
      <c r="C33" s="7" t="s">
        <v>36</v>
      </c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>
      <c r="A34" s="1"/>
      <c r="B34" s="8">
        <v>3</v>
      </c>
      <c r="C34" s="7" t="s">
        <v>9</v>
      </c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>
      <c r="A35" s="1"/>
      <c r="B35" s="8">
        <v>4</v>
      </c>
      <c r="C35" s="7" t="s">
        <v>10</v>
      </c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3.5">
      <c r="A36" s="2" t="s">
        <v>30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>
      <c r="A37" s="1"/>
      <c r="B37" s="1"/>
      <c r="C37" s="7" t="s">
        <v>66</v>
      </c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3.5">
      <c r="A38" s="2" t="s">
        <v>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>
      <c r="A39" s="1"/>
      <c r="B39" s="8">
        <v>1</v>
      </c>
      <c r="C39" s="7" t="s">
        <v>11</v>
      </c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>
      <c r="A40" s="1"/>
      <c r="B40" s="8">
        <v>2</v>
      </c>
      <c r="C40" s="7" t="s">
        <v>12</v>
      </c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>
      <c r="A41" s="1"/>
      <c r="B41" s="8">
        <v>3</v>
      </c>
      <c r="C41" s="7" t="s">
        <v>54</v>
      </c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 customHeight="1">
      <c r="A42" s="1"/>
      <c r="B42" s="8">
        <v>4</v>
      </c>
      <c r="C42" s="7" t="s">
        <v>53</v>
      </c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 customHeight="1">
      <c r="A43" s="1"/>
      <c r="B43" s="8">
        <v>5</v>
      </c>
      <c r="C43" s="7" t="s">
        <v>13</v>
      </c>
      <c r="D43" s="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 customHeight="1">
      <c r="A44" s="1"/>
      <c r="B44" s="8">
        <v>6</v>
      </c>
      <c r="C44" s="9" t="s">
        <v>14</v>
      </c>
      <c r="D44" s="9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8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2:23" ht="20.25" customHeight="1" thickBot="1">
      <c r="B46" s="157" t="s">
        <v>116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32"/>
      <c r="S46" s="132"/>
      <c r="T46" s="145"/>
      <c r="U46" s="145"/>
      <c r="V46" s="145"/>
      <c r="W46" s="145"/>
    </row>
    <row r="47" spans="1:27" ht="18.75" customHeight="1" thickBot="1">
      <c r="A47" s="1"/>
      <c r="B47" s="10"/>
      <c r="C47" s="11" t="s">
        <v>15</v>
      </c>
      <c r="D47" s="10"/>
      <c r="E47" s="163" t="s">
        <v>135</v>
      </c>
      <c r="F47" s="164"/>
      <c r="G47" s="164"/>
      <c r="H47" s="164"/>
      <c r="I47" s="164"/>
      <c r="J47" s="165"/>
      <c r="K47" s="94"/>
      <c r="L47" s="163" t="s">
        <v>136</v>
      </c>
      <c r="M47" s="164"/>
      <c r="N47" s="164"/>
      <c r="O47" s="164"/>
      <c r="P47" s="164"/>
      <c r="Q47" s="165"/>
      <c r="AA47" s="26"/>
    </row>
    <row r="48" spans="1:17" ht="13.5" customHeight="1">
      <c r="A48" s="1"/>
      <c r="B48" s="76">
        <v>1</v>
      </c>
      <c r="C48" s="12"/>
      <c r="D48" s="92"/>
      <c r="E48" s="93"/>
      <c r="F48" s="13"/>
      <c r="G48" s="13"/>
      <c r="H48" s="87"/>
      <c r="I48" s="13"/>
      <c r="J48" s="141" t="s">
        <v>111</v>
      </c>
      <c r="K48" s="95"/>
      <c r="L48" s="93"/>
      <c r="M48" s="13"/>
      <c r="N48" s="13"/>
      <c r="O48" s="87"/>
      <c r="P48" s="13"/>
      <c r="Q48" s="141" t="s">
        <v>111</v>
      </c>
    </row>
    <row r="49" spans="1:24" ht="13.5" customHeight="1">
      <c r="A49" s="1"/>
      <c r="B49" s="135">
        <v>2</v>
      </c>
      <c r="C49" s="15" t="s">
        <v>45</v>
      </c>
      <c r="D49" s="101">
        <v>1</v>
      </c>
      <c r="E49" s="77" t="str">
        <f>VLOOKUP(D49,$D$10:$H$13,2)</f>
        <v>栗東ＦＣ</v>
      </c>
      <c r="F49" s="77" t="s">
        <v>49</v>
      </c>
      <c r="G49" s="104">
        <v>2</v>
      </c>
      <c r="H49" s="113" t="str">
        <f>VLOOKUP(G49,$D$10:$H$13,2)</f>
        <v>老上</v>
      </c>
      <c r="I49" s="106">
        <v>1</v>
      </c>
      <c r="J49" s="77" t="str">
        <f>VLOOKUP(I49,$D$10:$H$13,2)</f>
        <v>栗東ＦＣ</v>
      </c>
      <c r="K49" s="108">
        <v>3</v>
      </c>
      <c r="L49" s="77" t="str">
        <f>VLOOKUP(K49,$D$10:$H$13,2)</f>
        <v>打出</v>
      </c>
      <c r="M49" s="77" t="s">
        <v>50</v>
      </c>
      <c r="N49" s="104">
        <v>4</v>
      </c>
      <c r="O49" s="91" t="str">
        <f>VLOOKUP(N49,$D$10:$H$13,2)</f>
        <v>レグラーレ</v>
      </c>
      <c r="P49" s="106">
        <v>3</v>
      </c>
      <c r="Q49" s="111" t="str">
        <f>VLOOKUP(P49,$D$10:$H$13,2)</f>
        <v>打出</v>
      </c>
      <c r="W49" s="26"/>
      <c r="X49" s="26"/>
    </row>
    <row r="50" spans="1:23" ht="15" customHeight="1">
      <c r="A50" s="1"/>
      <c r="B50" s="135">
        <v>3</v>
      </c>
      <c r="C50" s="17" t="s">
        <v>48</v>
      </c>
      <c r="D50" s="102" t="s">
        <v>72</v>
      </c>
      <c r="E50" s="77" t="str">
        <f>VLOOKUP(D50,$K$10:$O$13,2)</f>
        <v>ｶﾄﾘｶ</v>
      </c>
      <c r="F50" s="78" t="s">
        <v>50</v>
      </c>
      <c r="G50" s="105" t="s">
        <v>73</v>
      </c>
      <c r="H50" s="113" t="str">
        <f>VLOOKUP(G50,$K$10:$O$13,2)</f>
        <v>ｵｰﾙｻｳｽ</v>
      </c>
      <c r="I50" s="107" t="s">
        <v>63</v>
      </c>
      <c r="J50" s="77" t="str">
        <f>VLOOKUP(I50,$K$10:$O$13,2)</f>
        <v>ｶﾄﾘｶ</v>
      </c>
      <c r="K50" s="109" t="s">
        <v>70</v>
      </c>
      <c r="L50" s="178" t="str">
        <f>VLOOKUP(K50,$K$10:$O$13,2)</f>
        <v>PREDU</v>
      </c>
      <c r="M50" s="78" t="s">
        <v>50</v>
      </c>
      <c r="N50" s="105" t="s">
        <v>69</v>
      </c>
      <c r="O50" s="113" t="str">
        <f>VLOOKUP(N50,$K$10:$O$13,2)</f>
        <v>晴嵐</v>
      </c>
      <c r="P50" s="107" t="s">
        <v>70</v>
      </c>
      <c r="Q50" s="179" t="str">
        <f>VLOOKUP(P50,$K$10:$O$13,2)</f>
        <v>PREDU</v>
      </c>
      <c r="W50" s="26"/>
    </row>
    <row r="51" spans="1:17" ht="14.25" customHeight="1">
      <c r="A51" s="1"/>
      <c r="B51" s="135">
        <v>4</v>
      </c>
      <c r="C51" s="18" t="s">
        <v>16</v>
      </c>
      <c r="D51" s="103">
        <v>1</v>
      </c>
      <c r="E51" s="77" t="str">
        <f>VLOOKUP(D51,$D$10:$H$13,2)</f>
        <v>栗東ＦＣ</v>
      </c>
      <c r="F51" s="78" t="s">
        <v>50</v>
      </c>
      <c r="G51" s="105">
        <v>4</v>
      </c>
      <c r="H51" s="113" t="str">
        <f>VLOOKUP(G51,$D$10:$H$13,2)</f>
        <v>レグラーレ</v>
      </c>
      <c r="I51" s="107">
        <v>4</v>
      </c>
      <c r="J51" s="77" t="str">
        <f>VLOOKUP(I51,$D$10:$H$13,2)</f>
        <v>レグラーレ</v>
      </c>
      <c r="K51" s="110">
        <v>2</v>
      </c>
      <c r="L51" s="77" t="str">
        <f>VLOOKUP(K51,$D$10:$H$13,2)</f>
        <v>老上</v>
      </c>
      <c r="M51" s="78" t="s">
        <v>50</v>
      </c>
      <c r="N51" s="105">
        <v>3</v>
      </c>
      <c r="O51" s="113" t="str">
        <f>VLOOKUP(N51,$D$10:$H$13,2)</f>
        <v>打出</v>
      </c>
      <c r="P51" s="107">
        <v>2</v>
      </c>
      <c r="Q51" s="112" t="str">
        <f>VLOOKUP(P51,$D$10:$H$13,2)</f>
        <v>老上</v>
      </c>
    </row>
    <row r="52" spans="1:17" ht="15" customHeight="1">
      <c r="A52" s="1"/>
      <c r="B52" s="135">
        <v>5</v>
      </c>
      <c r="C52" s="18" t="s">
        <v>17</v>
      </c>
      <c r="D52" s="103" t="s">
        <v>72</v>
      </c>
      <c r="E52" s="77" t="str">
        <f>VLOOKUP(D52,$K$10:$O$13,2)</f>
        <v>ｶﾄﾘｶ</v>
      </c>
      <c r="F52" s="78" t="s">
        <v>50</v>
      </c>
      <c r="G52" s="105" t="s">
        <v>74</v>
      </c>
      <c r="H52" s="113" t="str">
        <f>VLOOKUP(G52,$K$10:$O$13,2)</f>
        <v>晴嵐</v>
      </c>
      <c r="I52" s="107" t="s">
        <v>69</v>
      </c>
      <c r="J52" s="77" t="str">
        <f>VLOOKUP(I52,$K$10:$O$13,2)</f>
        <v>晴嵐</v>
      </c>
      <c r="K52" s="110" t="s">
        <v>68</v>
      </c>
      <c r="L52" s="77" t="str">
        <f>VLOOKUP(K52,$K$10:$O$13,2)</f>
        <v>ｵｰﾙｻｳｽ</v>
      </c>
      <c r="M52" s="78" t="s">
        <v>50</v>
      </c>
      <c r="N52" s="105" t="s">
        <v>70</v>
      </c>
      <c r="O52" s="177" t="str">
        <f>VLOOKUP(N52,$K$10:$O$13,2)</f>
        <v>PREDU</v>
      </c>
      <c r="P52" s="107" t="s">
        <v>68</v>
      </c>
      <c r="Q52" s="112" t="str">
        <f>VLOOKUP(P52,$K$10:$O$13,2)</f>
        <v>ｵｰﾙｻｳｽ</v>
      </c>
    </row>
    <row r="53" spans="1:22" ht="13.5">
      <c r="A53" s="1"/>
      <c r="B53" s="135">
        <v>6</v>
      </c>
      <c r="C53" s="18" t="s">
        <v>18</v>
      </c>
      <c r="D53" s="103">
        <v>1</v>
      </c>
      <c r="E53" s="77" t="str">
        <f>VLOOKUP(D53,$D$10:$H$13,2)</f>
        <v>栗東ＦＣ</v>
      </c>
      <c r="F53" s="78" t="s">
        <v>50</v>
      </c>
      <c r="G53" s="105">
        <v>3</v>
      </c>
      <c r="H53" s="113" t="str">
        <f>VLOOKUP(G53,$D$10:$H$13,2)</f>
        <v>打出</v>
      </c>
      <c r="I53" s="107">
        <v>1</v>
      </c>
      <c r="J53" s="77" t="str">
        <f>VLOOKUP(I53,$D$10:$H$13,2)</f>
        <v>栗東ＦＣ</v>
      </c>
      <c r="K53" s="109">
        <v>2</v>
      </c>
      <c r="L53" s="77" t="str">
        <f>VLOOKUP(K53,$D$10:$H$13,2)</f>
        <v>老上</v>
      </c>
      <c r="M53" s="78" t="s">
        <v>50</v>
      </c>
      <c r="N53" s="105">
        <v>4</v>
      </c>
      <c r="O53" s="113" t="str">
        <f>VLOOKUP(N53,$D$10:$H$13,2)</f>
        <v>レグラーレ</v>
      </c>
      <c r="P53" s="107">
        <v>2</v>
      </c>
      <c r="Q53" s="112" t="str">
        <f>VLOOKUP(P53,$D$10:$H$13,2)</f>
        <v>老上</v>
      </c>
      <c r="V53" s="26"/>
    </row>
    <row r="54" spans="1:17" ht="13.5">
      <c r="A54" s="1"/>
      <c r="B54" s="135">
        <v>7</v>
      </c>
      <c r="C54" s="18" t="s">
        <v>19</v>
      </c>
      <c r="D54" s="103" t="s">
        <v>72</v>
      </c>
      <c r="E54" s="77" t="str">
        <f>VLOOKUP(D54,$K$10:$O$13,2)</f>
        <v>ｶﾄﾘｶ</v>
      </c>
      <c r="F54" s="78" t="s">
        <v>50</v>
      </c>
      <c r="G54" s="105" t="s">
        <v>75</v>
      </c>
      <c r="H54" s="113" t="str">
        <f>VLOOKUP(G54,$K$10:$O$13,2)</f>
        <v>PREDU</v>
      </c>
      <c r="I54" s="107" t="s">
        <v>63</v>
      </c>
      <c r="J54" s="77" t="str">
        <f>VLOOKUP(I54,$K$10:$O$13,2)</f>
        <v>ｶﾄﾘｶ</v>
      </c>
      <c r="K54" s="109" t="s">
        <v>68</v>
      </c>
      <c r="L54" s="77" t="str">
        <f>VLOOKUP(K54,$K$10:$O$13,2)</f>
        <v>ｵｰﾙｻｳｽ</v>
      </c>
      <c r="M54" s="78" t="s">
        <v>50</v>
      </c>
      <c r="N54" s="105" t="s">
        <v>69</v>
      </c>
      <c r="O54" s="113" t="str">
        <f>VLOOKUP(N54,$K$10:$O$13,2)</f>
        <v>晴嵐</v>
      </c>
      <c r="P54" s="105" t="s">
        <v>68</v>
      </c>
      <c r="Q54" s="112" t="str">
        <f>VLOOKUP(P54,$K$10:$O$13,2)</f>
        <v>ｵｰﾙｻｳｽ</v>
      </c>
    </row>
    <row r="55" spans="1:17" ht="13.5">
      <c r="A55" s="1"/>
      <c r="B55" s="135">
        <v>8</v>
      </c>
      <c r="C55" s="18" t="s">
        <v>20</v>
      </c>
      <c r="D55" s="14"/>
      <c r="E55" s="16"/>
      <c r="F55" s="16"/>
      <c r="G55" s="16"/>
      <c r="H55" s="88"/>
      <c r="I55" s="16"/>
      <c r="J55" s="23"/>
      <c r="K55" s="96"/>
      <c r="L55" s="16"/>
      <c r="M55" s="16"/>
      <c r="N55" s="16"/>
      <c r="O55" s="88"/>
      <c r="P55" s="16"/>
      <c r="Q55" s="23"/>
    </row>
    <row r="56" spans="1:17" ht="13.5">
      <c r="A56" s="1"/>
      <c r="B56" s="135">
        <v>9</v>
      </c>
      <c r="C56" s="18" t="s">
        <v>21</v>
      </c>
      <c r="D56" s="99"/>
      <c r="E56" s="19"/>
      <c r="F56" s="19"/>
      <c r="G56" s="19"/>
      <c r="H56" s="89"/>
      <c r="I56" s="100"/>
      <c r="J56" s="24"/>
      <c r="K56" s="97"/>
      <c r="L56" s="19"/>
      <c r="M56" s="19"/>
      <c r="N56" s="19"/>
      <c r="O56" s="89"/>
      <c r="P56" s="100"/>
      <c r="Q56" s="24"/>
    </row>
    <row r="57" spans="1:17" ht="13.5">
      <c r="A57" s="1"/>
      <c r="B57" s="135">
        <v>10</v>
      </c>
      <c r="C57" s="18" t="s">
        <v>22</v>
      </c>
      <c r="D57" s="158" t="s">
        <v>117</v>
      </c>
      <c r="E57" s="159"/>
      <c r="F57" s="16" t="s">
        <v>50</v>
      </c>
      <c r="G57" s="159" t="s">
        <v>120</v>
      </c>
      <c r="H57" s="160"/>
      <c r="I57" s="16"/>
      <c r="J57" s="23" t="s">
        <v>57</v>
      </c>
      <c r="K57" s="158" t="s">
        <v>118</v>
      </c>
      <c r="L57" s="159"/>
      <c r="M57" s="16" t="s">
        <v>50</v>
      </c>
      <c r="N57" s="159" t="s">
        <v>121</v>
      </c>
      <c r="O57" s="160"/>
      <c r="P57" s="16"/>
      <c r="Q57" s="23" t="s">
        <v>57</v>
      </c>
    </row>
    <row r="58" spans="1:17" ht="13.5">
      <c r="A58" s="1"/>
      <c r="B58" s="135">
        <v>11</v>
      </c>
      <c r="C58" s="18" t="s">
        <v>23</v>
      </c>
      <c r="D58" s="158" t="s">
        <v>119</v>
      </c>
      <c r="E58" s="159"/>
      <c r="F58" s="16" t="s">
        <v>50</v>
      </c>
      <c r="G58" s="159" t="s">
        <v>122</v>
      </c>
      <c r="H58" s="160"/>
      <c r="I58" s="16"/>
      <c r="J58" s="23" t="s">
        <v>110</v>
      </c>
      <c r="K58" s="158" t="s">
        <v>123</v>
      </c>
      <c r="L58" s="159"/>
      <c r="M58" s="16" t="s">
        <v>50</v>
      </c>
      <c r="N58" s="159" t="s">
        <v>124</v>
      </c>
      <c r="O58" s="160"/>
      <c r="P58" s="16"/>
      <c r="Q58" s="23" t="s">
        <v>110</v>
      </c>
    </row>
    <row r="59" spans="1:17" ht="13.5">
      <c r="A59" s="1"/>
      <c r="B59" s="135">
        <v>12</v>
      </c>
      <c r="C59" s="18" t="s">
        <v>24</v>
      </c>
      <c r="D59" s="14"/>
      <c r="E59" s="16"/>
      <c r="F59" s="16"/>
      <c r="G59" s="16"/>
      <c r="H59" s="88"/>
      <c r="I59" s="16"/>
      <c r="J59" s="23"/>
      <c r="K59" s="96"/>
      <c r="L59" s="16"/>
      <c r="M59" s="16"/>
      <c r="N59" s="16"/>
      <c r="O59" s="88"/>
      <c r="P59" s="16"/>
      <c r="Q59" s="23"/>
    </row>
    <row r="60" spans="1:17" ht="13.5">
      <c r="A60" s="1"/>
      <c r="B60" s="135">
        <v>13</v>
      </c>
      <c r="C60" s="18" t="s">
        <v>25</v>
      </c>
      <c r="D60" s="14"/>
      <c r="E60" s="16"/>
      <c r="F60" s="16"/>
      <c r="G60" s="16"/>
      <c r="H60" s="88"/>
      <c r="I60" s="16"/>
      <c r="J60" s="23"/>
      <c r="K60" s="96"/>
      <c r="L60" s="16"/>
      <c r="M60" s="16"/>
      <c r="N60" s="16"/>
      <c r="O60" s="88"/>
      <c r="P60" s="16"/>
      <c r="Q60" s="23"/>
    </row>
    <row r="61" spans="1:17" ht="14.25" thickBot="1">
      <c r="A61" s="1"/>
      <c r="B61" s="20">
        <v>14</v>
      </c>
      <c r="C61" s="20" t="s">
        <v>26</v>
      </c>
      <c r="D61" s="21"/>
      <c r="E61" s="22"/>
      <c r="F61" s="22"/>
      <c r="G61" s="22"/>
      <c r="H61" s="90"/>
      <c r="I61" s="22"/>
      <c r="J61" s="25"/>
      <c r="K61" s="98"/>
      <c r="L61" s="22"/>
      <c r="M61" s="22"/>
      <c r="N61" s="22"/>
      <c r="O61" s="90"/>
      <c r="P61" s="22"/>
      <c r="Q61" s="25"/>
    </row>
    <row r="62" spans="1:23" ht="14.25" customHeight="1">
      <c r="A62" s="1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1:23" ht="15.75" customHeight="1">
      <c r="A63" s="166" t="s">
        <v>146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7"/>
      <c r="U63" s="167"/>
      <c r="V63" s="167"/>
      <c r="W63" s="167"/>
    </row>
    <row r="64" spans="1:23" ht="13.5">
      <c r="A64" s="161" t="s">
        <v>145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2"/>
      <c r="U64" s="162"/>
      <c r="V64" s="162"/>
      <c r="W64" s="162"/>
    </row>
    <row r="65" spans="1:23" ht="13.5">
      <c r="A65" s="161" t="s">
        <v>126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2"/>
      <c r="U65" s="162"/>
      <c r="V65" s="162"/>
      <c r="W65" s="162"/>
    </row>
  </sheetData>
  <sheetProtection/>
  <mergeCells count="23">
    <mergeCell ref="A65:W65"/>
    <mergeCell ref="E47:J47"/>
    <mergeCell ref="A63:W63"/>
    <mergeCell ref="L47:Q47"/>
    <mergeCell ref="A64:W64"/>
    <mergeCell ref="D58:E58"/>
    <mergeCell ref="N57:O57"/>
    <mergeCell ref="K58:L58"/>
    <mergeCell ref="K57:L57"/>
    <mergeCell ref="G58:H58"/>
    <mergeCell ref="B46:Q46"/>
    <mergeCell ref="D57:E57"/>
    <mergeCell ref="N58:O58"/>
    <mergeCell ref="G57:H57"/>
    <mergeCell ref="R11:T11"/>
    <mergeCell ref="R12:T12"/>
    <mergeCell ref="R13:T13"/>
    <mergeCell ref="G9:H9"/>
    <mergeCell ref="N9:O9"/>
    <mergeCell ref="B2:T2"/>
    <mergeCell ref="A3:W3"/>
    <mergeCell ref="A5:W5"/>
    <mergeCell ref="R10:T10"/>
  </mergeCells>
  <printOptions horizontalCentered="1" verticalCentered="1"/>
  <pageMargins left="0.1968503937007874" right="0.1968503937007874" top="0.1968503937007874" bottom="0.31496062992125984" header="0.1968503937007874" footer="0.2755905511811024"/>
  <pageSetup orientation="portrait" paperSize="9" scale="97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L1" sqref="L1:O1"/>
    </sheetView>
  </sheetViews>
  <sheetFormatPr defaultColWidth="9.00390625" defaultRowHeight="13.5"/>
  <cols>
    <col min="1" max="1" width="1.25" style="0" customWidth="1"/>
    <col min="2" max="2" width="2.50390625" style="0" customWidth="1"/>
    <col min="3" max="3" width="13.75390625" style="0" customWidth="1"/>
    <col min="4" max="4" width="2.50390625" style="0" customWidth="1"/>
    <col min="5" max="5" width="10.625" style="0" customWidth="1"/>
    <col min="6" max="6" width="2.50390625" style="0" customWidth="1"/>
    <col min="7" max="7" width="10.625" style="0" customWidth="1"/>
    <col min="8" max="8" width="2.50390625" style="0" customWidth="1"/>
    <col min="9" max="9" width="10.625" style="0" customWidth="1"/>
    <col min="10" max="10" width="2.50390625" style="0" customWidth="1"/>
    <col min="11" max="11" width="10.625" style="0" customWidth="1"/>
    <col min="12" max="15" width="6.25390625" style="0" customWidth="1"/>
    <col min="16" max="16" width="12.50390625" style="0" customWidth="1"/>
  </cols>
  <sheetData>
    <row r="1" spans="1:15" ht="26.25" customHeight="1" thickBot="1">
      <c r="A1" s="139">
        <v>1</v>
      </c>
      <c r="B1" s="169" t="str">
        <f>VLOOKUP(A1,4チーム!$A$2:$T$2,2)</f>
        <v>第22回ポニーフットサル交流大会（Ｕ－10）</v>
      </c>
      <c r="C1" s="169"/>
      <c r="D1" s="169"/>
      <c r="E1" s="169"/>
      <c r="F1" s="169"/>
      <c r="G1" s="169"/>
      <c r="H1" s="169"/>
      <c r="I1" s="169"/>
      <c r="J1" s="169"/>
      <c r="K1" s="140">
        <v>1</v>
      </c>
      <c r="L1" s="169" t="str">
        <f>VLOOKUP(K1,4チーム!$D$6:$E$6,2)</f>
        <v>2015年4月12日（日）</v>
      </c>
      <c r="M1" s="169"/>
      <c r="N1" s="169"/>
      <c r="O1" s="169"/>
    </row>
    <row r="2" spans="1:16" ht="22.5" customHeight="1">
      <c r="A2" s="19"/>
      <c r="B2" s="27"/>
      <c r="C2" s="144" t="s">
        <v>114</v>
      </c>
      <c r="D2" s="29">
        <v>1</v>
      </c>
      <c r="E2" s="71"/>
      <c r="F2" s="29">
        <v>2</v>
      </c>
      <c r="G2" s="71"/>
      <c r="H2" s="72">
        <v>3</v>
      </c>
      <c r="I2" s="71"/>
      <c r="J2" s="72">
        <v>4</v>
      </c>
      <c r="K2" s="28"/>
      <c r="L2" s="30" t="s">
        <v>37</v>
      </c>
      <c r="M2" s="31" t="s">
        <v>41</v>
      </c>
      <c r="N2" s="31" t="s">
        <v>42</v>
      </c>
      <c r="O2" s="32" t="s">
        <v>38</v>
      </c>
      <c r="P2" s="19"/>
    </row>
    <row r="3" spans="1:16" ht="22.5" customHeight="1" thickBot="1">
      <c r="A3" s="19"/>
      <c r="B3" s="33">
        <v>1</v>
      </c>
      <c r="C3" s="142" t="str">
        <f>VLOOKUP(B3,4チーム!$C$9:$G$9,2)</f>
        <v>Ｕ－10（Aコート）</v>
      </c>
      <c r="D3" s="34"/>
      <c r="E3" s="82" t="str">
        <f>VLOOKUP(D2,4チーム!$D$10:$H$13,2)</f>
        <v>栗東ＦＣ</v>
      </c>
      <c r="F3" s="136"/>
      <c r="G3" s="82" t="str">
        <f>VLOOKUP(F2,4チーム!$D$10:$H$13,2)</f>
        <v>老上</v>
      </c>
      <c r="H3" s="136"/>
      <c r="I3" s="82" t="str">
        <f>VLOOKUP(H2,4チーム!$D$10:$H$13,2)</f>
        <v>打出</v>
      </c>
      <c r="J3" s="136"/>
      <c r="K3" s="137" t="str">
        <f>VLOOKUP(J2,4チーム!$D$10:$H$13,2)</f>
        <v>レグラーレ</v>
      </c>
      <c r="L3" s="35"/>
      <c r="M3" s="36" t="s">
        <v>46</v>
      </c>
      <c r="N3" s="36" t="s">
        <v>43</v>
      </c>
      <c r="O3" s="37"/>
      <c r="P3" s="19"/>
    </row>
    <row r="4" spans="1:16" ht="22.5" customHeight="1">
      <c r="A4" s="19"/>
      <c r="B4" s="73">
        <v>1</v>
      </c>
      <c r="C4" s="79" t="str">
        <f>VLOOKUP(B4,4チーム!$D$10:$H$13,2)</f>
        <v>栗東ＦＣ</v>
      </c>
      <c r="D4" s="38"/>
      <c r="E4" s="39" t="s">
        <v>52</v>
      </c>
      <c r="F4" s="40"/>
      <c r="G4" s="41"/>
      <c r="H4" s="42"/>
      <c r="I4" s="41"/>
      <c r="J4" s="42"/>
      <c r="K4" s="43"/>
      <c r="L4" s="44"/>
      <c r="M4" s="45"/>
      <c r="N4" s="45"/>
      <c r="O4" s="46"/>
      <c r="P4" s="19"/>
    </row>
    <row r="5" spans="1:16" ht="22.5" customHeight="1">
      <c r="A5" s="19"/>
      <c r="B5" s="74">
        <v>2</v>
      </c>
      <c r="C5" s="79" t="str">
        <f>VLOOKUP(B5,4チーム!$D$10:$H$13,2)</f>
        <v>老上</v>
      </c>
      <c r="D5" s="47"/>
      <c r="E5" s="48"/>
      <c r="F5" s="49"/>
      <c r="G5" s="50" t="s">
        <v>52</v>
      </c>
      <c r="H5" s="51"/>
      <c r="I5" s="48"/>
      <c r="J5" s="52"/>
      <c r="K5" s="53"/>
      <c r="L5" s="54"/>
      <c r="M5" s="55"/>
      <c r="N5" s="55"/>
      <c r="O5" s="56"/>
      <c r="P5" s="19"/>
    </row>
    <row r="6" spans="1:16" ht="22.5" customHeight="1">
      <c r="A6" s="19"/>
      <c r="B6" s="74">
        <v>3</v>
      </c>
      <c r="C6" s="79" t="str">
        <f>VLOOKUP(B6,4チーム!$D$10:$H$13,2)</f>
        <v>打出</v>
      </c>
      <c r="D6" s="47"/>
      <c r="E6" s="48"/>
      <c r="F6" s="49"/>
      <c r="G6" s="48"/>
      <c r="H6" s="52"/>
      <c r="I6" s="50" t="s">
        <v>52</v>
      </c>
      <c r="J6" s="51"/>
      <c r="K6" s="53"/>
      <c r="L6" s="54"/>
      <c r="M6" s="55"/>
      <c r="N6" s="55"/>
      <c r="O6" s="56"/>
      <c r="P6" s="19"/>
    </row>
    <row r="7" spans="1:16" ht="22.5" customHeight="1" thickBot="1">
      <c r="A7" s="19"/>
      <c r="B7" s="75">
        <v>4</v>
      </c>
      <c r="C7" s="81" t="str">
        <f>VLOOKUP(B7,4チーム!$D$10:$H$13,2)</f>
        <v>レグラーレ</v>
      </c>
      <c r="D7" s="57"/>
      <c r="E7" s="58"/>
      <c r="F7" s="59"/>
      <c r="G7" s="58"/>
      <c r="H7" s="60"/>
      <c r="I7" s="58"/>
      <c r="J7" s="60"/>
      <c r="K7" s="61" t="s">
        <v>44</v>
      </c>
      <c r="L7" s="62"/>
      <c r="M7" s="63"/>
      <c r="N7" s="63"/>
      <c r="O7" s="64"/>
      <c r="P7" s="19"/>
    </row>
    <row r="8" spans="2:16" ht="22.5" customHeight="1">
      <c r="B8" s="168" t="s">
        <v>39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38"/>
    </row>
    <row r="9" spans="1:16" ht="22.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 ht="11.2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22.5" customHeight="1">
      <c r="A11" s="19"/>
      <c r="B11" s="27"/>
      <c r="C11" s="144" t="s">
        <v>115</v>
      </c>
      <c r="D11" s="29" t="s">
        <v>67</v>
      </c>
      <c r="E11" s="71"/>
      <c r="F11" s="29" t="s">
        <v>64</v>
      </c>
      <c r="G11" s="71"/>
      <c r="H11" s="72" t="s">
        <v>65</v>
      </c>
      <c r="I11" s="71"/>
      <c r="J11" s="72" t="s">
        <v>71</v>
      </c>
      <c r="K11" s="28"/>
      <c r="L11" s="30" t="s">
        <v>37</v>
      </c>
      <c r="M11" s="31" t="s">
        <v>41</v>
      </c>
      <c r="N11" s="31" t="s">
        <v>42</v>
      </c>
      <c r="O11" s="32" t="s">
        <v>38</v>
      </c>
      <c r="P11" s="19"/>
    </row>
    <row r="12" spans="1:16" ht="22.5" customHeight="1" thickBot="1">
      <c r="A12" s="19"/>
      <c r="B12" s="33">
        <v>1</v>
      </c>
      <c r="C12" s="142" t="str">
        <f>VLOOKUP(B12,4チーム!$J$9:$N$9,2)</f>
        <v>Ｕ－10（Bコート）</v>
      </c>
      <c r="D12" s="34"/>
      <c r="E12" s="114" t="str">
        <f>VLOOKUP(D11,4チーム!$K$10:$O$13,2)</f>
        <v>ｶﾄﾘｶ</v>
      </c>
      <c r="F12" s="115"/>
      <c r="G12" s="114" t="str">
        <f>VLOOKUP(F11,4チーム!$K$10:$O$13,2)</f>
        <v>ｵｰﾙｻｳｽ</v>
      </c>
      <c r="H12" s="116"/>
      <c r="I12" s="114" t="str">
        <f>VLOOKUP(H11,4チーム!$K$10:$O$13,2)</f>
        <v>PREDU</v>
      </c>
      <c r="J12" s="116"/>
      <c r="K12" s="117" t="str">
        <f>VLOOKUP(J11,4チーム!$K$10:$O$13,2)</f>
        <v>晴嵐</v>
      </c>
      <c r="L12" s="35"/>
      <c r="M12" s="36" t="s">
        <v>46</v>
      </c>
      <c r="N12" s="36" t="s">
        <v>43</v>
      </c>
      <c r="O12" s="37"/>
      <c r="P12" s="19"/>
    </row>
    <row r="13" spans="1:16" ht="22.5" customHeight="1">
      <c r="A13" s="19"/>
      <c r="B13" s="73" t="s">
        <v>67</v>
      </c>
      <c r="C13" s="79" t="str">
        <f>VLOOKUP(B13,4チーム!$K$10:$O$13,2)</f>
        <v>ｶﾄﾘｶ</v>
      </c>
      <c r="D13" s="38"/>
      <c r="E13" s="39" t="s">
        <v>52</v>
      </c>
      <c r="F13" s="40"/>
      <c r="G13" s="41"/>
      <c r="H13" s="42"/>
      <c r="I13" s="41"/>
      <c r="J13" s="42"/>
      <c r="K13" s="43"/>
      <c r="L13" s="44"/>
      <c r="M13" s="45"/>
      <c r="N13" s="45"/>
      <c r="O13" s="46"/>
      <c r="P13" s="19"/>
    </row>
    <row r="14" spans="1:16" ht="22.5" customHeight="1">
      <c r="A14" s="19"/>
      <c r="B14" s="74" t="s">
        <v>64</v>
      </c>
      <c r="C14" s="80" t="str">
        <f>VLOOKUP(B14,4チーム!$K$10:$O$13,2)</f>
        <v>ｵｰﾙｻｳｽ</v>
      </c>
      <c r="D14" s="47"/>
      <c r="E14" s="48"/>
      <c r="F14" s="49"/>
      <c r="G14" s="50" t="s">
        <v>52</v>
      </c>
      <c r="H14" s="51"/>
      <c r="I14" s="48"/>
      <c r="J14" s="52"/>
      <c r="K14" s="53"/>
      <c r="L14" s="54"/>
      <c r="M14" s="55"/>
      <c r="N14" s="55"/>
      <c r="O14" s="56"/>
      <c r="P14" s="19"/>
    </row>
    <row r="15" spans="1:16" ht="22.5" customHeight="1">
      <c r="A15" s="19"/>
      <c r="B15" s="74" t="s">
        <v>65</v>
      </c>
      <c r="C15" s="80" t="str">
        <f>VLOOKUP(B15,4チーム!$K$10:$O$13,2)</f>
        <v>PREDU</v>
      </c>
      <c r="D15" s="47"/>
      <c r="E15" s="48"/>
      <c r="F15" s="49"/>
      <c r="G15" s="48"/>
      <c r="H15" s="52"/>
      <c r="I15" s="50" t="s">
        <v>52</v>
      </c>
      <c r="J15" s="51"/>
      <c r="K15" s="53"/>
      <c r="L15" s="54"/>
      <c r="M15" s="55"/>
      <c r="N15" s="55"/>
      <c r="O15" s="56"/>
      <c r="P15" s="19"/>
    </row>
    <row r="16" spans="1:16" ht="22.5" customHeight="1" thickBot="1">
      <c r="A16" s="19"/>
      <c r="B16" s="75" t="s">
        <v>71</v>
      </c>
      <c r="C16" s="81" t="str">
        <f>VLOOKUP(B16,4チーム!$K$10:$O$13,2)</f>
        <v>晴嵐</v>
      </c>
      <c r="D16" s="57"/>
      <c r="E16" s="58"/>
      <c r="F16" s="59"/>
      <c r="G16" s="58"/>
      <c r="H16" s="60"/>
      <c r="I16" s="58"/>
      <c r="J16" s="60"/>
      <c r="K16" s="61" t="s">
        <v>52</v>
      </c>
      <c r="L16" s="62"/>
      <c r="M16" s="63"/>
      <c r="N16" s="63"/>
      <c r="O16" s="64"/>
      <c r="P16" s="19"/>
    </row>
    <row r="17" spans="2:16" ht="22.5" customHeight="1">
      <c r="B17" s="168" t="s">
        <v>39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38"/>
    </row>
    <row r="18" spans="1:16" ht="33" customHeight="1">
      <c r="A18" s="65"/>
      <c r="B18" s="65"/>
      <c r="E18" s="67" t="s">
        <v>58</v>
      </c>
      <c r="M18" s="65"/>
      <c r="N18" s="65"/>
      <c r="O18" s="65"/>
      <c r="P18" s="65"/>
    </row>
    <row r="19" spans="1:16" ht="39.75" customHeight="1">
      <c r="A19" s="19"/>
      <c r="B19" s="19"/>
      <c r="M19" s="19"/>
      <c r="N19" s="19"/>
      <c r="O19" s="19"/>
      <c r="P19" s="19"/>
    </row>
    <row r="20" spans="3:7" ht="25.5" customHeight="1">
      <c r="C20" t="s">
        <v>59</v>
      </c>
      <c r="G20" t="s">
        <v>60</v>
      </c>
    </row>
    <row r="21" spans="5:11" ht="22.5" customHeight="1" thickBot="1">
      <c r="E21" s="69"/>
      <c r="F21" s="69"/>
      <c r="I21" s="69"/>
      <c r="J21" s="69"/>
      <c r="K21" s="26"/>
    </row>
    <row r="22" spans="4:11" ht="22.5" customHeight="1">
      <c r="D22" s="68"/>
      <c r="F22" s="68"/>
      <c r="H22" s="68"/>
      <c r="J22" s="68"/>
      <c r="K22" s="66"/>
    </row>
    <row r="23" spans="4:11" ht="22.5" customHeight="1">
      <c r="D23" s="68"/>
      <c r="F23" s="68"/>
      <c r="H23" s="68"/>
      <c r="J23" s="68"/>
      <c r="K23" s="66"/>
    </row>
    <row r="24" spans="4:11" ht="22.5" customHeight="1">
      <c r="D24" s="68"/>
      <c r="F24" s="68"/>
      <c r="H24" s="68"/>
      <c r="J24" s="68"/>
      <c r="K24" s="66"/>
    </row>
    <row r="25" spans="4:11" ht="22.5" customHeight="1">
      <c r="D25" s="68"/>
      <c r="F25" s="68"/>
      <c r="H25" s="68"/>
      <c r="J25" s="68"/>
      <c r="K25" s="66"/>
    </row>
    <row r="26" ht="22.5" customHeight="1"/>
    <row r="27" ht="22.5" customHeight="1"/>
    <row r="28" spans="3:13" ht="22.5" customHeight="1">
      <c r="C28" t="s">
        <v>61</v>
      </c>
      <c r="G28" t="s">
        <v>62</v>
      </c>
      <c r="I28" s="26"/>
      <c r="L28" s="26"/>
      <c r="M28" s="26"/>
    </row>
    <row r="29" spans="5:10" ht="22.5" customHeight="1" thickBot="1">
      <c r="E29" s="69"/>
      <c r="F29" s="69"/>
      <c r="I29" s="69"/>
      <c r="J29" s="69"/>
    </row>
    <row r="30" spans="4:10" ht="22.5" customHeight="1">
      <c r="D30" s="68"/>
      <c r="F30" s="70"/>
      <c r="H30" s="68"/>
      <c r="J30" s="70"/>
    </row>
    <row r="31" spans="4:10" ht="22.5" customHeight="1">
      <c r="D31" s="68"/>
      <c r="F31" s="68"/>
      <c r="H31" s="68"/>
      <c r="J31" s="68"/>
    </row>
    <row r="32" spans="4:10" ht="22.5" customHeight="1">
      <c r="D32" s="68"/>
      <c r="F32" s="68"/>
      <c r="H32" s="68"/>
      <c r="J32" s="68"/>
    </row>
    <row r="33" spans="4:10" ht="22.5" customHeight="1">
      <c r="D33" s="68"/>
      <c r="F33" s="68"/>
      <c r="H33" s="68"/>
      <c r="J33" s="68"/>
    </row>
    <row r="34" ht="22.5" customHeight="1"/>
  </sheetData>
  <sheetProtection/>
  <mergeCells count="4">
    <mergeCell ref="B17:O17"/>
    <mergeCell ref="B8:O8"/>
    <mergeCell ref="B1:J1"/>
    <mergeCell ref="L1:O1"/>
  </mergeCells>
  <printOptions/>
  <pageMargins left="0.3937007874015748" right="0.3937007874015748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5">
      <selection activeCell="B35" sqref="B35"/>
    </sheetView>
  </sheetViews>
  <sheetFormatPr defaultColWidth="9.00390625" defaultRowHeight="13.5"/>
  <cols>
    <col min="1" max="1" width="2.375" style="126" customWidth="1"/>
    <col min="2" max="2" width="18.125" style="0" customWidth="1"/>
    <col min="6" max="6" width="18.125" style="0" customWidth="1"/>
    <col min="10" max="10" width="3.125" style="126" customWidth="1"/>
  </cols>
  <sheetData>
    <row r="1" spans="2:9" ht="15" customHeight="1">
      <c r="B1" s="170" t="s">
        <v>76</v>
      </c>
      <c r="C1" s="171"/>
      <c r="D1" s="171"/>
      <c r="E1" s="172"/>
      <c r="F1" s="170" t="s">
        <v>77</v>
      </c>
      <c r="G1" s="171"/>
      <c r="H1" s="171"/>
      <c r="I1" s="172"/>
    </row>
    <row r="2" spans="2:10" ht="15" customHeight="1">
      <c r="B2" s="128"/>
      <c r="C2" s="129"/>
      <c r="D2" s="129"/>
      <c r="E2" s="130"/>
      <c r="F2" s="128" t="str">
        <f>VLOOKUP(J2,4チーム!$C$9:$G$9,2)</f>
        <v>Ｕ－10（Aコート）</v>
      </c>
      <c r="G2" s="129" t="str">
        <f>VLOOKUP(J2,4チーム!$D$6:$H$6,2)</f>
        <v>2015年4月12日（日）</v>
      </c>
      <c r="H2" s="129"/>
      <c r="I2" s="130"/>
      <c r="J2" s="126">
        <v>1</v>
      </c>
    </row>
    <row r="3" spans="2:9" ht="15" customHeight="1">
      <c r="B3" s="128" t="s">
        <v>95</v>
      </c>
      <c r="C3" s="131" t="s">
        <v>51</v>
      </c>
      <c r="D3" s="129"/>
      <c r="E3" s="130"/>
      <c r="F3" s="128" t="s">
        <v>96</v>
      </c>
      <c r="G3" s="131" t="s">
        <v>51</v>
      </c>
      <c r="H3" s="129" t="str">
        <f>F5</f>
        <v>栗東ＦＣ</v>
      </c>
      <c r="I3" s="130"/>
    </row>
    <row r="4" spans="2:9" ht="15" customHeight="1">
      <c r="B4" s="118" t="s">
        <v>79</v>
      </c>
      <c r="C4" s="119" t="s">
        <v>80</v>
      </c>
      <c r="D4" s="119" t="s">
        <v>81</v>
      </c>
      <c r="E4" s="120" t="s">
        <v>82</v>
      </c>
      <c r="F4" s="118" t="s">
        <v>79</v>
      </c>
      <c r="G4" s="119" t="s">
        <v>80</v>
      </c>
      <c r="H4" s="119" t="s">
        <v>81</v>
      </c>
      <c r="I4" s="120" t="s">
        <v>82</v>
      </c>
    </row>
    <row r="5" spans="2:10" ht="33.75" customHeight="1">
      <c r="B5" s="121"/>
      <c r="C5" s="122"/>
      <c r="D5" s="122"/>
      <c r="E5" s="123"/>
      <c r="F5" s="121" t="str">
        <f>VLOOKUP(J5,4チーム!$D$10:$H$13,2)</f>
        <v>栗東ＦＣ</v>
      </c>
      <c r="G5" s="122"/>
      <c r="H5" s="122"/>
      <c r="I5" s="123"/>
      <c r="J5" s="126">
        <v>1</v>
      </c>
    </row>
    <row r="6" spans="2:10" ht="33.75" customHeight="1" thickBot="1">
      <c r="B6" s="121"/>
      <c r="C6" s="124"/>
      <c r="D6" s="124"/>
      <c r="E6" s="125"/>
      <c r="F6" s="121" t="str">
        <f>VLOOKUP(J6,4チーム!$D$10:$H$13,2)</f>
        <v>老上</v>
      </c>
      <c r="G6" s="124"/>
      <c r="H6" s="124"/>
      <c r="I6" s="125"/>
      <c r="J6" s="126">
        <v>2</v>
      </c>
    </row>
    <row r="7" spans="2:9" ht="15" customHeight="1">
      <c r="B7" s="170" t="s">
        <v>83</v>
      </c>
      <c r="C7" s="171"/>
      <c r="D7" s="171"/>
      <c r="E7" s="172"/>
      <c r="F7" s="170" t="s">
        <v>84</v>
      </c>
      <c r="G7" s="171"/>
      <c r="H7" s="171"/>
      <c r="I7" s="172"/>
    </row>
    <row r="8" spans="1:10" ht="15" customHeight="1">
      <c r="A8" s="126">
        <v>1</v>
      </c>
      <c r="B8" s="128" t="str">
        <f>VLOOKUP(A8,4チーム!$C$9:$G$9,2)</f>
        <v>Ｕ－10（Aコート）</v>
      </c>
      <c r="C8" s="129" t="str">
        <f>VLOOKUP(A8,4チーム!$D$6:$H$6,2)</f>
        <v>2015年4月12日（日）</v>
      </c>
      <c r="D8" s="129"/>
      <c r="E8" s="130"/>
      <c r="F8" s="128" t="str">
        <f>VLOOKUP(J8,4チーム!$C$9:$G$9,2)</f>
        <v>Ｕ－10（Aコート）</v>
      </c>
      <c r="G8" s="129" t="str">
        <f>VLOOKUP(J8,4チーム!$D$6:$H$6,2)</f>
        <v>2015年4月12日（日）</v>
      </c>
      <c r="H8" s="129"/>
      <c r="I8" s="130"/>
      <c r="J8" s="126">
        <v>1</v>
      </c>
    </row>
    <row r="9" spans="2:9" ht="15" customHeight="1">
      <c r="B9" s="128" t="s">
        <v>97</v>
      </c>
      <c r="C9" s="131" t="s">
        <v>51</v>
      </c>
      <c r="D9" s="129" t="str">
        <f>B11</f>
        <v>ｶﾄﾘｶ</v>
      </c>
      <c r="E9" s="130"/>
      <c r="F9" s="128" t="s">
        <v>98</v>
      </c>
      <c r="G9" s="131" t="s">
        <v>51</v>
      </c>
      <c r="H9" s="129" t="str">
        <f>F12</f>
        <v>レグラーレ</v>
      </c>
      <c r="I9" s="130"/>
    </row>
    <row r="10" spans="2:9" ht="15" customHeight="1">
      <c r="B10" s="118" t="s">
        <v>79</v>
      </c>
      <c r="C10" s="119" t="s">
        <v>80</v>
      </c>
      <c r="D10" s="119" t="s">
        <v>81</v>
      </c>
      <c r="E10" s="120" t="s">
        <v>82</v>
      </c>
      <c r="F10" s="118" t="s">
        <v>79</v>
      </c>
      <c r="G10" s="119" t="s">
        <v>80</v>
      </c>
      <c r="H10" s="119" t="s">
        <v>81</v>
      </c>
      <c r="I10" s="120" t="s">
        <v>82</v>
      </c>
    </row>
    <row r="11" spans="1:10" ht="33.75" customHeight="1">
      <c r="A11" s="126" t="s">
        <v>63</v>
      </c>
      <c r="B11" s="121" t="str">
        <f>VLOOKUP(A11,4チーム!$K$10:$O$13,2)</f>
        <v>ｶﾄﾘｶ</v>
      </c>
      <c r="C11" s="122"/>
      <c r="D11" s="122"/>
      <c r="E11" s="123"/>
      <c r="F11" s="121" t="str">
        <f>VLOOKUP(J11,4チーム!$D$10:$H$13,2)</f>
        <v>栗東ＦＣ</v>
      </c>
      <c r="G11" s="122"/>
      <c r="H11" s="122"/>
      <c r="I11" s="123"/>
      <c r="J11" s="126">
        <v>1</v>
      </c>
    </row>
    <row r="12" spans="1:10" ht="33.75" customHeight="1" thickBot="1">
      <c r="A12" s="126" t="s">
        <v>68</v>
      </c>
      <c r="B12" s="121" t="str">
        <f>VLOOKUP(A12,4チーム!$K$10:$O$13,2)</f>
        <v>ｵｰﾙｻｳｽ</v>
      </c>
      <c r="C12" s="124"/>
      <c r="D12" s="124"/>
      <c r="E12" s="125"/>
      <c r="F12" s="121" t="str">
        <f>VLOOKUP(J12,4チーム!$D$10:$H$13,2)</f>
        <v>レグラーレ</v>
      </c>
      <c r="G12" s="124"/>
      <c r="H12" s="124"/>
      <c r="I12" s="125"/>
      <c r="J12" s="126">
        <v>4</v>
      </c>
    </row>
    <row r="13" spans="2:9" ht="15" customHeight="1">
      <c r="B13" s="170" t="s">
        <v>85</v>
      </c>
      <c r="C13" s="171"/>
      <c r="D13" s="171"/>
      <c r="E13" s="172"/>
      <c r="F13" s="170" t="s">
        <v>86</v>
      </c>
      <c r="G13" s="171"/>
      <c r="H13" s="171"/>
      <c r="I13" s="172"/>
    </row>
    <row r="14" spans="1:10" ht="15" customHeight="1">
      <c r="A14" s="126">
        <v>1</v>
      </c>
      <c r="B14" s="128" t="str">
        <f>VLOOKUP(A14,4チーム!$C$9:$G$9,2)</f>
        <v>Ｕ－10（Aコート）</v>
      </c>
      <c r="C14" s="129" t="str">
        <f>VLOOKUP(A14,4チーム!$D$6:$H$6,2)</f>
        <v>2015年4月12日（日）</v>
      </c>
      <c r="D14" s="129"/>
      <c r="E14" s="130"/>
      <c r="F14" s="128" t="str">
        <f>VLOOKUP(J14,4チーム!$C$9:$G$9,2)</f>
        <v>Ｕ－10（Aコート）</v>
      </c>
      <c r="G14" s="129" t="str">
        <f>VLOOKUP(J14,4チーム!$D$6:$H$6,2)</f>
        <v>2015年4月12日（日）</v>
      </c>
      <c r="H14" s="129"/>
      <c r="I14" s="130"/>
      <c r="J14" s="126">
        <v>1</v>
      </c>
    </row>
    <row r="15" spans="2:9" ht="15" customHeight="1">
      <c r="B15" s="128" t="s">
        <v>99</v>
      </c>
      <c r="C15" s="131" t="s">
        <v>51</v>
      </c>
      <c r="D15" s="129" t="str">
        <f>B18</f>
        <v>晴嵐</v>
      </c>
      <c r="E15" s="130"/>
      <c r="F15" s="128" t="s">
        <v>100</v>
      </c>
      <c r="G15" s="131" t="s">
        <v>51</v>
      </c>
      <c r="H15" s="129" t="str">
        <f>F17</f>
        <v>栗東ＦＣ</v>
      </c>
      <c r="I15" s="130"/>
    </row>
    <row r="16" spans="2:9" ht="15" customHeight="1">
      <c r="B16" s="118" t="s">
        <v>79</v>
      </c>
      <c r="C16" s="119" t="s">
        <v>80</v>
      </c>
      <c r="D16" s="119" t="s">
        <v>81</v>
      </c>
      <c r="E16" s="120" t="s">
        <v>82</v>
      </c>
      <c r="F16" s="118" t="s">
        <v>79</v>
      </c>
      <c r="G16" s="119" t="s">
        <v>80</v>
      </c>
      <c r="H16" s="119" t="s">
        <v>81</v>
      </c>
      <c r="I16" s="120" t="s">
        <v>82</v>
      </c>
    </row>
    <row r="17" spans="1:10" ht="33.75" customHeight="1">
      <c r="A17" s="126" t="s">
        <v>63</v>
      </c>
      <c r="B17" s="121" t="str">
        <f>VLOOKUP(A17,4チーム!$K$10:$O$13,2)</f>
        <v>ｶﾄﾘｶ</v>
      </c>
      <c r="C17" s="122"/>
      <c r="D17" s="122"/>
      <c r="E17" s="123"/>
      <c r="F17" s="121" t="str">
        <f>VLOOKUP(J17,4チーム!$D$10:$H$13,2)</f>
        <v>栗東ＦＣ</v>
      </c>
      <c r="G17" s="122"/>
      <c r="H17" s="122"/>
      <c r="I17" s="123"/>
      <c r="J17" s="126">
        <v>1</v>
      </c>
    </row>
    <row r="18" spans="1:10" ht="33.75" customHeight="1" thickBot="1">
      <c r="A18" s="126" t="s">
        <v>69</v>
      </c>
      <c r="B18" s="121" t="str">
        <f>VLOOKUP(A18,4チーム!$K$10:$O$13,2)</f>
        <v>晴嵐</v>
      </c>
      <c r="C18" s="124"/>
      <c r="D18" s="124"/>
      <c r="E18" s="125"/>
      <c r="F18" s="121" t="str">
        <f>VLOOKUP(J18,4チーム!$D$10:$H$13,2)</f>
        <v>打出</v>
      </c>
      <c r="G18" s="124"/>
      <c r="H18" s="124"/>
      <c r="I18" s="125"/>
      <c r="J18" s="126">
        <v>3</v>
      </c>
    </row>
    <row r="19" spans="2:9" ht="15" customHeight="1">
      <c r="B19" s="170" t="s">
        <v>87</v>
      </c>
      <c r="C19" s="171"/>
      <c r="D19" s="171"/>
      <c r="E19" s="172"/>
      <c r="F19" s="170" t="s">
        <v>88</v>
      </c>
      <c r="G19" s="171"/>
      <c r="H19" s="171"/>
      <c r="I19" s="172"/>
    </row>
    <row r="20" spans="1:9" ht="15" customHeight="1">
      <c r="A20" s="126">
        <v>1</v>
      </c>
      <c r="B20" s="128" t="str">
        <f>VLOOKUP(A20,4チーム!$C$9:$G$9,2)</f>
        <v>Ｕ－10（Aコート）</v>
      </c>
      <c r="C20" s="129" t="str">
        <f>VLOOKUP(A20,4チーム!$D$6:$H$6,2)</f>
        <v>2015年4月12日（日）</v>
      </c>
      <c r="D20" s="129"/>
      <c r="E20" s="130"/>
      <c r="F20" s="128"/>
      <c r="G20" s="129"/>
      <c r="H20" s="129"/>
      <c r="I20" s="130"/>
    </row>
    <row r="21" spans="2:9" ht="15" customHeight="1">
      <c r="B21" s="128" t="s">
        <v>101</v>
      </c>
      <c r="C21" s="131" t="s">
        <v>51</v>
      </c>
      <c r="D21" s="129" t="str">
        <f>B23</f>
        <v>ｶﾄﾘｶ</v>
      </c>
      <c r="E21" s="130"/>
      <c r="F21" s="128" t="s">
        <v>102</v>
      </c>
      <c r="G21" s="131" t="s">
        <v>51</v>
      </c>
      <c r="H21" s="129"/>
      <c r="I21" s="130"/>
    </row>
    <row r="22" spans="2:9" ht="15" customHeight="1">
      <c r="B22" s="118" t="s">
        <v>79</v>
      </c>
      <c r="C22" s="119" t="s">
        <v>80</v>
      </c>
      <c r="D22" s="119" t="s">
        <v>81</v>
      </c>
      <c r="E22" s="120" t="s">
        <v>82</v>
      </c>
      <c r="F22" s="118" t="s">
        <v>79</v>
      </c>
      <c r="G22" s="119" t="s">
        <v>80</v>
      </c>
      <c r="H22" s="119" t="s">
        <v>81</v>
      </c>
      <c r="I22" s="120" t="s">
        <v>82</v>
      </c>
    </row>
    <row r="23" spans="1:9" ht="33.75" customHeight="1">
      <c r="A23" s="126" t="s">
        <v>63</v>
      </c>
      <c r="B23" s="121" t="str">
        <f>VLOOKUP(A23,4チーム!$K$10:$O$13,2)</f>
        <v>ｶﾄﾘｶ</v>
      </c>
      <c r="C23" s="122"/>
      <c r="D23" s="122"/>
      <c r="E23" s="123"/>
      <c r="F23" s="121"/>
      <c r="G23" s="122"/>
      <c r="H23" s="122"/>
      <c r="I23" s="123"/>
    </row>
    <row r="24" spans="1:9" ht="33.75" customHeight="1" thickBot="1">
      <c r="A24" s="126" t="s">
        <v>70</v>
      </c>
      <c r="B24" s="121" t="str">
        <f>VLOOKUP(A24,4チーム!$K$10:$O$13,2)</f>
        <v>PREDU</v>
      </c>
      <c r="C24" s="124"/>
      <c r="D24" s="124"/>
      <c r="E24" s="125"/>
      <c r="F24" s="121"/>
      <c r="G24" s="124"/>
      <c r="H24" s="124"/>
      <c r="I24" s="125"/>
    </row>
    <row r="25" spans="2:9" ht="15" customHeight="1">
      <c r="B25" s="170" t="s">
        <v>89</v>
      </c>
      <c r="C25" s="171"/>
      <c r="D25" s="171"/>
      <c r="E25" s="172"/>
      <c r="F25" s="170" t="s">
        <v>90</v>
      </c>
      <c r="G25" s="171"/>
      <c r="H25" s="171"/>
      <c r="I25" s="172"/>
    </row>
    <row r="26" spans="1:10" ht="15" customHeight="1">
      <c r="A26" s="126">
        <v>1</v>
      </c>
      <c r="B26" s="128" t="str">
        <f>VLOOKUP(A26,4チーム!$C$9:$G$9,2)</f>
        <v>Ｕ－10（Aコート）</v>
      </c>
      <c r="C26" s="129" t="str">
        <f>VLOOKUP(A26,4チーム!$D$6:$H$6,2)</f>
        <v>2015年4月12日（日）</v>
      </c>
      <c r="D26" s="129"/>
      <c r="E26" s="130"/>
      <c r="F26" s="128" t="str">
        <f>VLOOKUP(J26,4チーム!$C$9:$G$9,2)</f>
        <v>Ｕ－10（Aコート）</v>
      </c>
      <c r="G26" s="129" t="str">
        <f>VLOOKUP(J26,4チーム!$D$6:$H$6,2)</f>
        <v>2015年4月12日（日）</v>
      </c>
      <c r="H26" s="129"/>
      <c r="I26" s="130"/>
      <c r="J26" s="126">
        <v>1</v>
      </c>
    </row>
    <row r="27" spans="2:9" ht="15" customHeight="1">
      <c r="B27" s="128" t="s">
        <v>103</v>
      </c>
      <c r="C27" s="131" t="s">
        <v>51</v>
      </c>
      <c r="D27" s="129"/>
      <c r="E27" s="130"/>
      <c r="F27" s="128" t="s">
        <v>104</v>
      </c>
      <c r="G27" s="131" t="s">
        <v>51</v>
      </c>
      <c r="H27" s="129" t="s">
        <v>57</v>
      </c>
      <c r="I27" s="130"/>
    </row>
    <row r="28" spans="2:9" ht="15" customHeight="1">
      <c r="B28" s="118" t="s">
        <v>79</v>
      </c>
      <c r="C28" s="119" t="s">
        <v>80</v>
      </c>
      <c r="D28" s="119" t="s">
        <v>81</v>
      </c>
      <c r="E28" s="120" t="s">
        <v>82</v>
      </c>
      <c r="F28" s="118" t="s">
        <v>79</v>
      </c>
      <c r="G28" s="119" t="s">
        <v>80</v>
      </c>
      <c r="H28" s="119" t="s">
        <v>81</v>
      </c>
      <c r="I28" s="120" t="s">
        <v>82</v>
      </c>
    </row>
    <row r="29" spans="2:9" ht="33.75" customHeight="1">
      <c r="B29" s="121"/>
      <c r="C29" s="122"/>
      <c r="D29" s="122"/>
      <c r="E29" s="123"/>
      <c r="F29" s="121" t="str">
        <f>4チーム!D57</f>
        <v>Aﾌﾞﾛｯｸの３位</v>
      </c>
      <c r="G29" s="122"/>
      <c r="H29" s="122"/>
      <c r="I29" s="123"/>
    </row>
    <row r="30" spans="2:9" ht="33.75" customHeight="1" thickBot="1">
      <c r="B30" s="121"/>
      <c r="C30" s="124"/>
      <c r="D30" s="124"/>
      <c r="E30" s="125"/>
      <c r="F30" s="121" t="str">
        <f>4チーム!G57</f>
        <v>Bﾌﾞﾛｯｸの３位</v>
      </c>
      <c r="G30" s="124"/>
      <c r="H30" s="124"/>
      <c r="I30" s="125"/>
    </row>
    <row r="31" spans="2:9" ht="15" customHeight="1">
      <c r="B31" s="170" t="s">
        <v>91</v>
      </c>
      <c r="C31" s="171"/>
      <c r="D31" s="171"/>
      <c r="E31" s="172"/>
      <c r="F31" s="170" t="s">
        <v>92</v>
      </c>
      <c r="G31" s="171"/>
      <c r="H31" s="171"/>
      <c r="I31" s="172"/>
    </row>
    <row r="32" spans="1:10" ht="15" customHeight="1">
      <c r="A32" s="126">
        <v>1</v>
      </c>
      <c r="B32" s="128" t="str">
        <f>VLOOKUP(A32,4チーム!$C$9:$G$9,2)</f>
        <v>Ｕ－10（Aコート）</v>
      </c>
      <c r="C32" s="129" t="str">
        <f>VLOOKUP(A32,4チーム!$D$6:$H$6,2)</f>
        <v>2015年4月12日（日）</v>
      </c>
      <c r="D32" s="129"/>
      <c r="E32" s="130"/>
      <c r="F32" s="128" t="str">
        <f>VLOOKUP(J32,4チーム!$C$9:$G$9,2)</f>
        <v>Ｕ－10（Aコート）</v>
      </c>
      <c r="G32" s="129" t="str">
        <f>VLOOKUP(J32,4チーム!$D$6:$H$6,2)</f>
        <v>2015年4月12日（日）</v>
      </c>
      <c r="H32" s="129"/>
      <c r="I32" s="130"/>
      <c r="J32" s="126">
        <v>1</v>
      </c>
    </row>
    <row r="33" spans="2:9" ht="15" customHeight="1">
      <c r="B33" s="128" t="s">
        <v>105</v>
      </c>
      <c r="C33" s="131" t="s">
        <v>51</v>
      </c>
      <c r="D33" s="129" t="s">
        <v>110</v>
      </c>
      <c r="E33" s="130"/>
      <c r="F33" s="128" t="s">
        <v>106</v>
      </c>
      <c r="G33" s="131" t="s">
        <v>51</v>
      </c>
      <c r="H33" s="129"/>
      <c r="I33" s="130"/>
    </row>
    <row r="34" spans="2:9" ht="15" customHeight="1">
      <c r="B34" s="118" t="s">
        <v>79</v>
      </c>
      <c r="C34" s="119" t="s">
        <v>80</v>
      </c>
      <c r="D34" s="119" t="s">
        <v>81</v>
      </c>
      <c r="E34" s="120" t="s">
        <v>82</v>
      </c>
      <c r="F34" s="118" t="s">
        <v>79</v>
      </c>
      <c r="G34" s="119" t="s">
        <v>80</v>
      </c>
      <c r="H34" s="119" t="s">
        <v>81</v>
      </c>
      <c r="I34" s="120" t="s">
        <v>82</v>
      </c>
    </row>
    <row r="35" spans="2:9" ht="33.75" customHeight="1">
      <c r="B35" s="121" t="str">
        <f>4チーム!D58</f>
        <v>Aﾌﾞﾛｯｸの１位</v>
      </c>
      <c r="C35" s="122"/>
      <c r="D35" s="122"/>
      <c r="E35" s="123"/>
      <c r="F35" s="121"/>
      <c r="G35" s="122"/>
      <c r="H35" s="122"/>
      <c r="I35" s="123"/>
    </row>
    <row r="36" spans="2:9" ht="33.75" customHeight="1" thickBot="1">
      <c r="B36" s="121" t="str">
        <f>4チーム!G58</f>
        <v>Bﾌﾞﾛｯｸの１位</v>
      </c>
      <c r="C36" s="124"/>
      <c r="D36" s="124"/>
      <c r="E36" s="125"/>
      <c r="F36" s="121"/>
      <c r="G36" s="124"/>
      <c r="H36" s="124"/>
      <c r="I36" s="125"/>
    </row>
    <row r="37" spans="2:9" ht="15" customHeight="1">
      <c r="B37" s="170" t="s">
        <v>93</v>
      </c>
      <c r="C37" s="171"/>
      <c r="D37" s="171"/>
      <c r="E37" s="172"/>
      <c r="F37" s="170" t="s">
        <v>94</v>
      </c>
      <c r="G37" s="171"/>
      <c r="H37" s="171"/>
      <c r="I37" s="172"/>
    </row>
    <row r="38" spans="1:10" ht="15" customHeight="1">
      <c r="A38" s="126">
        <v>1</v>
      </c>
      <c r="B38" s="128" t="str">
        <f>VLOOKUP(A38,4チーム!$C$9:$G$9,2)</f>
        <v>Ｕ－10（Aコート）</v>
      </c>
      <c r="C38" s="129" t="str">
        <f>VLOOKUP(A38,4チーム!$D$6:$H$6,2)</f>
        <v>2015年4月12日（日）</v>
      </c>
      <c r="D38" s="129"/>
      <c r="E38" s="130"/>
      <c r="F38" s="128" t="str">
        <f>VLOOKUP(J38,4チーム!$C$9:$G$9,2)</f>
        <v>Ｕ－10（Aコート）</v>
      </c>
      <c r="G38" s="129" t="str">
        <f>VLOOKUP(J38,4チーム!$D$6:$H$6,2)</f>
        <v>2015年4月12日（日）</v>
      </c>
      <c r="H38" s="129"/>
      <c r="I38" s="130"/>
      <c r="J38" s="126">
        <v>1</v>
      </c>
    </row>
    <row r="39" spans="2:9" ht="15" customHeight="1">
      <c r="B39" s="128" t="s">
        <v>107</v>
      </c>
      <c r="C39" s="131" t="s">
        <v>51</v>
      </c>
      <c r="D39" s="129"/>
      <c r="E39" s="130"/>
      <c r="F39" s="128" t="s">
        <v>108</v>
      </c>
      <c r="G39" s="131" t="s">
        <v>51</v>
      </c>
      <c r="H39" s="129"/>
      <c r="I39" s="130"/>
    </row>
    <row r="40" spans="2:9" ht="15" customHeight="1">
      <c r="B40" s="118" t="s">
        <v>79</v>
      </c>
      <c r="C40" s="119" t="s">
        <v>80</v>
      </c>
      <c r="D40" s="119" t="s">
        <v>81</v>
      </c>
      <c r="E40" s="120" t="s">
        <v>82</v>
      </c>
      <c r="F40" s="118" t="s">
        <v>79</v>
      </c>
      <c r="G40" s="119" t="s">
        <v>80</v>
      </c>
      <c r="H40" s="119" t="s">
        <v>81</v>
      </c>
      <c r="I40" s="120" t="s">
        <v>82</v>
      </c>
    </row>
    <row r="41" spans="2:9" ht="33.75" customHeight="1">
      <c r="B41" s="121"/>
      <c r="C41" s="122"/>
      <c r="D41" s="122"/>
      <c r="E41" s="123"/>
      <c r="F41" s="121"/>
      <c r="G41" s="122"/>
      <c r="H41" s="122"/>
      <c r="I41" s="123"/>
    </row>
    <row r="42" spans="2:9" ht="33.75" customHeight="1" thickBot="1">
      <c r="B42" s="127"/>
      <c r="C42" s="124"/>
      <c r="D42" s="124"/>
      <c r="E42" s="125"/>
      <c r="F42" s="127"/>
      <c r="G42" s="124"/>
      <c r="H42" s="124"/>
      <c r="I42" s="125"/>
    </row>
  </sheetData>
  <sheetProtection/>
  <mergeCells count="14">
    <mergeCell ref="B37:E37"/>
    <mergeCell ref="F37:I37"/>
    <mergeCell ref="B25:E25"/>
    <mergeCell ref="F25:I25"/>
    <mergeCell ref="B31:E31"/>
    <mergeCell ref="F31:I31"/>
    <mergeCell ref="B1:E1"/>
    <mergeCell ref="F1:I1"/>
    <mergeCell ref="B7:E7"/>
    <mergeCell ref="F7:I7"/>
    <mergeCell ref="B13:E13"/>
    <mergeCell ref="F13:I13"/>
    <mergeCell ref="B19:E19"/>
    <mergeCell ref="F19:I19"/>
  </mergeCells>
  <printOptions/>
  <pageMargins left="0.7874015748031497" right="0.5905511811023623" top="0.5905511811023623" bottom="0.5905511811023623" header="0.5118110236220472" footer="0.5118110236220472"/>
  <pageSetup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E41" sqref="E41"/>
    </sheetView>
  </sheetViews>
  <sheetFormatPr defaultColWidth="9.00390625" defaultRowHeight="13.5"/>
  <cols>
    <col min="1" max="1" width="2.375" style="126" customWidth="1"/>
    <col min="2" max="2" width="18.125" style="0" customWidth="1"/>
    <col min="6" max="6" width="18.125" style="0" customWidth="1"/>
    <col min="10" max="10" width="3.125" style="126" customWidth="1"/>
  </cols>
  <sheetData>
    <row r="1" spans="2:9" ht="15" customHeight="1">
      <c r="B1" s="170" t="s">
        <v>76</v>
      </c>
      <c r="C1" s="171"/>
      <c r="D1" s="171"/>
      <c r="E1" s="172"/>
      <c r="F1" s="170" t="s">
        <v>77</v>
      </c>
      <c r="G1" s="171"/>
      <c r="H1" s="171"/>
      <c r="I1" s="172"/>
    </row>
    <row r="2" spans="2:10" ht="15" customHeight="1">
      <c r="B2" s="173" t="s">
        <v>78</v>
      </c>
      <c r="C2" s="174"/>
      <c r="D2" s="174"/>
      <c r="E2" s="149"/>
      <c r="F2" s="128" t="str">
        <f>VLOOKUP(J2,4チーム!$J$9:$N$9,2)</f>
        <v>Ｕ－10（Bコート）</v>
      </c>
      <c r="G2" s="129" t="str">
        <f>VLOOKUP(J2,4チーム!$D$6:$H$6,2)</f>
        <v>2015年4月12日（日）</v>
      </c>
      <c r="H2" s="129"/>
      <c r="I2" s="130"/>
      <c r="J2" s="126">
        <v>1</v>
      </c>
    </row>
    <row r="3" spans="2:9" ht="15" customHeight="1">
      <c r="B3" s="128" t="s">
        <v>95</v>
      </c>
      <c r="C3" s="131" t="s">
        <v>51</v>
      </c>
      <c r="D3" s="129"/>
      <c r="E3" s="130"/>
      <c r="F3" s="128" t="s">
        <v>96</v>
      </c>
      <c r="G3" s="131" t="s">
        <v>51</v>
      </c>
      <c r="H3" s="129" t="str">
        <f>F5</f>
        <v>打出</v>
      </c>
      <c r="I3" s="130"/>
    </row>
    <row r="4" spans="2:9" ht="15" customHeight="1">
      <c r="B4" s="118" t="s">
        <v>79</v>
      </c>
      <c r="C4" s="119" t="s">
        <v>80</v>
      </c>
      <c r="D4" s="119" t="s">
        <v>81</v>
      </c>
      <c r="E4" s="120" t="s">
        <v>82</v>
      </c>
      <c r="F4" s="118" t="s">
        <v>79</v>
      </c>
      <c r="G4" s="119" t="s">
        <v>80</v>
      </c>
      <c r="H4" s="119" t="s">
        <v>81</v>
      </c>
      <c r="I4" s="120" t="s">
        <v>82</v>
      </c>
    </row>
    <row r="5" spans="2:10" ht="33.75" customHeight="1">
      <c r="B5" s="121"/>
      <c r="C5" s="122"/>
      <c r="D5" s="122"/>
      <c r="E5" s="123"/>
      <c r="F5" s="121" t="str">
        <f>VLOOKUP(J5,4チーム!$D$10:$H$13,2)</f>
        <v>打出</v>
      </c>
      <c r="G5" s="122"/>
      <c r="H5" s="122"/>
      <c r="I5" s="123"/>
      <c r="J5" s="126">
        <v>3</v>
      </c>
    </row>
    <row r="6" spans="2:10" ht="33.75" customHeight="1" thickBot="1">
      <c r="B6" s="121"/>
      <c r="C6" s="124"/>
      <c r="D6" s="124"/>
      <c r="E6" s="125"/>
      <c r="F6" s="121" t="str">
        <f>VLOOKUP(J6,4チーム!$D$10:$H$13,2)</f>
        <v>レグラーレ</v>
      </c>
      <c r="G6" s="124"/>
      <c r="H6" s="124"/>
      <c r="I6" s="125"/>
      <c r="J6" s="126">
        <v>4</v>
      </c>
    </row>
    <row r="7" spans="2:9" ht="15" customHeight="1">
      <c r="B7" s="170" t="s">
        <v>83</v>
      </c>
      <c r="C7" s="171"/>
      <c r="D7" s="171"/>
      <c r="E7" s="172"/>
      <c r="F7" s="170" t="s">
        <v>84</v>
      </c>
      <c r="G7" s="171"/>
      <c r="H7" s="171"/>
      <c r="I7" s="172"/>
    </row>
    <row r="8" spans="1:10" ht="15" customHeight="1">
      <c r="A8" s="126">
        <v>1</v>
      </c>
      <c r="B8" s="128" t="str">
        <f>VLOOKUP(A8,4チーム!$J$9:$N$9,2)</f>
        <v>Ｕ－10（Bコート）</v>
      </c>
      <c r="C8" s="129" t="str">
        <f>VLOOKUP(A8,4チーム!$D$6:$H$6,2)</f>
        <v>2015年4月12日（日）</v>
      </c>
      <c r="D8" s="129"/>
      <c r="E8" s="130"/>
      <c r="F8" s="128" t="str">
        <f>VLOOKUP(J8,4チーム!$J$9:$N$9,2)</f>
        <v>Ｕ－10（Bコート）</v>
      </c>
      <c r="G8" s="129" t="str">
        <f>VLOOKUP(J8,4チーム!$D$6:$H$6,2)</f>
        <v>2015年4月12日（日）</v>
      </c>
      <c r="H8" s="129"/>
      <c r="I8" s="130"/>
      <c r="J8" s="126">
        <v>1</v>
      </c>
    </row>
    <row r="9" spans="2:9" ht="15" customHeight="1">
      <c r="B9" s="128" t="s">
        <v>97</v>
      </c>
      <c r="C9" s="131" t="s">
        <v>51</v>
      </c>
      <c r="D9" s="129" t="str">
        <f>B11</f>
        <v>PREDU</v>
      </c>
      <c r="E9" s="130"/>
      <c r="F9" s="128" t="s">
        <v>98</v>
      </c>
      <c r="G9" s="131" t="s">
        <v>51</v>
      </c>
      <c r="H9" s="129" t="str">
        <f>F11</f>
        <v>老上</v>
      </c>
      <c r="I9" s="130"/>
    </row>
    <row r="10" spans="2:9" ht="15" customHeight="1">
      <c r="B10" s="118" t="s">
        <v>79</v>
      </c>
      <c r="C10" s="119" t="s">
        <v>80</v>
      </c>
      <c r="D10" s="119" t="s">
        <v>81</v>
      </c>
      <c r="E10" s="120" t="s">
        <v>82</v>
      </c>
      <c r="F10" s="118" t="s">
        <v>79</v>
      </c>
      <c r="G10" s="119" t="s">
        <v>80</v>
      </c>
      <c r="H10" s="119" t="s">
        <v>81</v>
      </c>
      <c r="I10" s="120" t="s">
        <v>82</v>
      </c>
    </row>
    <row r="11" spans="1:10" ht="33.75" customHeight="1">
      <c r="A11" s="126" t="s">
        <v>70</v>
      </c>
      <c r="B11" s="121" t="str">
        <f>VLOOKUP(A11,4チーム!$K$10:$O$13,2)</f>
        <v>PREDU</v>
      </c>
      <c r="C11" s="122"/>
      <c r="D11" s="122"/>
      <c r="E11" s="123"/>
      <c r="F11" s="121" t="str">
        <f>VLOOKUP(J11,4チーム!$D$10:$H$13,2)</f>
        <v>老上</v>
      </c>
      <c r="G11" s="122"/>
      <c r="H11" s="122"/>
      <c r="I11" s="123"/>
      <c r="J11" s="126">
        <v>2</v>
      </c>
    </row>
    <row r="12" spans="1:10" ht="33.75" customHeight="1" thickBot="1">
      <c r="A12" s="126" t="s">
        <v>69</v>
      </c>
      <c r="B12" s="121" t="str">
        <f>VLOOKUP(A12,4チーム!$K$10:$O$13,2)</f>
        <v>晴嵐</v>
      </c>
      <c r="C12" s="124"/>
      <c r="D12" s="124"/>
      <c r="E12" s="125"/>
      <c r="F12" s="121" t="str">
        <f>VLOOKUP(J12,4チーム!$D$10:$H$13,2)</f>
        <v>打出</v>
      </c>
      <c r="G12" s="124"/>
      <c r="H12" s="124"/>
      <c r="I12" s="125"/>
      <c r="J12" s="126">
        <v>3</v>
      </c>
    </row>
    <row r="13" spans="2:9" ht="15" customHeight="1">
      <c r="B13" s="170" t="s">
        <v>85</v>
      </c>
      <c r="C13" s="171"/>
      <c r="D13" s="171"/>
      <c r="E13" s="172"/>
      <c r="F13" s="170" t="s">
        <v>86</v>
      </c>
      <c r="G13" s="171"/>
      <c r="H13" s="171"/>
      <c r="I13" s="172"/>
    </row>
    <row r="14" spans="1:10" ht="15" customHeight="1">
      <c r="A14" s="126">
        <v>1</v>
      </c>
      <c r="B14" s="128" t="str">
        <f>VLOOKUP(A14,4チーム!$J$9:$N$9,2)</f>
        <v>Ｕ－10（Bコート）</v>
      </c>
      <c r="C14" s="129" t="str">
        <f>VLOOKUP(A14,4チーム!$D$6:$H$6,2)</f>
        <v>2015年4月12日（日）</v>
      </c>
      <c r="D14" s="129"/>
      <c r="E14" s="130"/>
      <c r="F14" s="128" t="str">
        <f>VLOOKUP(J14,4チーム!$J$9:$N$9,2)</f>
        <v>Ｕ－10（Bコート）</v>
      </c>
      <c r="G14" s="129" t="str">
        <f>VLOOKUP(J14,4チーム!$D$6:$H$6,2)</f>
        <v>2015年4月12日（日）</v>
      </c>
      <c r="H14" s="129"/>
      <c r="I14" s="130"/>
      <c r="J14" s="126">
        <v>1</v>
      </c>
    </row>
    <row r="15" spans="2:9" ht="15" customHeight="1">
      <c r="B15" s="128" t="s">
        <v>99</v>
      </c>
      <c r="C15" s="131" t="s">
        <v>51</v>
      </c>
      <c r="D15" s="129" t="str">
        <f>B17</f>
        <v>ｵｰﾙｻｳｽ</v>
      </c>
      <c r="E15" s="130"/>
      <c r="F15" s="128" t="s">
        <v>100</v>
      </c>
      <c r="G15" s="131" t="s">
        <v>51</v>
      </c>
      <c r="H15" s="129" t="str">
        <f>F17</f>
        <v>老上</v>
      </c>
      <c r="I15" s="130"/>
    </row>
    <row r="16" spans="2:9" ht="15" customHeight="1">
      <c r="B16" s="118" t="s">
        <v>79</v>
      </c>
      <c r="C16" s="119" t="s">
        <v>80</v>
      </c>
      <c r="D16" s="119" t="s">
        <v>81</v>
      </c>
      <c r="E16" s="120" t="s">
        <v>82</v>
      </c>
      <c r="F16" s="118" t="s">
        <v>79</v>
      </c>
      <c r="G16" s="119" t="s">
        <v>80</v>
      </c>
      <c r="H16" s="119" t="s">
        <v>81</v>
      </c>
      <c r="I16" s="120" t="s">
        <v>82</v>
      </c>
    </row>
    <row r="17" spans="1:10" ht="33.75" customHeight="1">
      <c r="A17" s="126" t="s">
        <v>68</v>
      </c>
      <c r="B17" s="121" t="str">
        <f>VLOOKUP(A17,4チーム!$K$10:$O$13,2)</f>
        <v>ｵｰﾙｻｳｽ</v>
      </c>
      <c r="C17" s="122"/>
      <c r="D17" s="122"/>
      <c r="E17" s="123"/>
      <c r="F17" s="121" t="str">
        <f>VLOOKUP(J17,4チーム!$D$10:$H$13,2)</f>
        <v>老上</v>
      </c>
      <c r="G17" s="122"/>
      <c r="H17" s="122"/>
      <c r="I17" s="123"/>
      <c r="J17" s="126">
        <v>2</v>
      </c>
    </row>
    <row r="18" spans="1:10" ht="33.75" customHeight="1" thickBot="1">
      <c r="A18" s="126" t="s">
        <v>70</v>
      </c>
      <c r="B18" s="121" t="str">
        <f>VLOOKUP(A18,4チーム!$K$10:$O$13,2)</f>
        <v>PREDU</v>
      </c>
      <c r="C18" s="124"/>
      <c r="D18" s="124"/>
      <c r="E18" s="125"/>
      <c r="F18" s="121" t="str">
        <f>VLOOKUP(J18,4チーム!$D$10:$H$13,2)</f>
        <v>レグラーレ</v>
      </c>
      <c r="G18" s="124"/>
      <c r="H18" s="124"/>
      <c r="I18" s="125"/>
      <c r="J18" s="126">
        <v>4</v>
      </c>
    </row>
    <row r="19" spans="2:9" ht="15" customHeight="1">
      <c r="B19" s="170" t="s">
        <v>87</v>
      </c>
      <c r="C19" s="171"/>
      <c r="D19" s="171"/>
      <c r="E19" s="172"/>
      <c r="F19" s="170" t="s">
        <v>88</v>
      </c>
      <c r="G19" s="171"/>
      <c r="H19" s="171"/>
      <c r="I19" s="172"/>
    </row>
    <row r="20" spans="1:10" ht="15" customHeight="1">
      <c r="A20" s="126">
        <v>1</v>
      </c>
      <c r="B20" s="128" t="str">
        <f>VLOOKUP(A20,4チーム!$J$9:$N$9,2)</f>
        <v>Ｕ－10（Bコート）</v>
      </c>
      <c r="C20" s="129" t="str">
        <f>VLOOKUP(A20,4チーム!$D$6:$H$6,2)</f>
        <v>2015年4月12日（日）</v>
      </c>
      <c r="D20" s="129"/>
      <c r="E20" s="130"/>
      <c r="F20" s="128" t="str">
        <f>VLOOKUP(J20,4チーム!$J$9:$N$9,2)</f>
        <v>Ｕ－10（Bコート）</v>
      </c>
      <c r="G20" s="129" t="str">
        <f>VLOOKUP(J20,4チーム!$D$6:$H$6,2)</f>
        <v>2015年4月12日（日）</v>
      </c>
      <c r="H20" s="129"/>
      <c r="I20" s="130"/>
      <c r="J20" s="126">
        <v>1</v>
      </c>
    </row>
    <row r="21" spans="2:9" ht="15" customHeight="1">
      <c r="B21" s="128" t="s">
        <v>101</v>
      </c>
      <c r="C21" s="131" t="s">
        <v>51</v>
      </c>
      <c r="D21" s="129" t="str">
        <f>B23</f>
        <v>ｵｰﾙｻｳｽ</v>
      </c>
      <c r="E21" s="130"/>
      <c r="F21" s="128" t="s">
        <v>102</v>
      </c>
      <c r="G21" s="131" t="s">
        <v>51</v>
      </c>
      <c r="H21" s="129"/>
      <c r="I21" s="130"/>
    </row>
    <row r="22" spans="2:9" ht="15" customHeight="1">
      <c r="B22" s="118" t="s">
        <v>79</v>
      </c>
      <c r="C22" s="119" t="s">
        <v>80</v>
      </c>
      <c r="D22" s="119" t="s">
        <v>81</v>
      </c>
      <c r="E22" s="120" t="s">
        <v>82</v>
      </c>
      <c r="F22" s="118" t="s">
        <v>79</v>
      </c>
      <c r="G22" s="119" t="s">
        <v>80</v>
      </c>
      <c r="H22" s="119" t="s">
        <v>81</v>
      </c>
      <c r="I22" s="120" t="s">
        <v>82</v>
      </c>
    </row>
    <row r="23" spans="1:9" ht="33.75" customHeight="1">
      <c r="A23" s="126" t="s">
        <v>68</v>
      </c>
      <c r="B23" s="121" t="str">
        <f>VLOOKUP(A23,4チーム!$K$10:$O$13,2)</f>
        <v>ｵｰﾙｻｳｽ</v>
      </c>
      <c r="C23" s="122"/>
      <c r="D23" s="122"/>
      <c r="E23" s="123"/>
      <c r="F23" s="121"/>
      <c r="G23" s="122"/>
      <c r="H23" s="122"/>
      <c r="I23" s="123"/>
    </row>
    <row r="24" spans="1:9" ht="33.75" customHeight="1" thickBot="1">
      <c r="A24" s="126" t="s">
        <v>69</v>
      </c>
      <c r="B24" s="121" t="str">
        <f>VLOOKUP(A24,4チーム!$K$10:$O$13,2)</f>
        <v>晴嵐</v>
      </c>
      <c r="C24" s="124"/>
      <c r="D24" s="124"/>
      <c r="E24" s="125"/>
      <c r="F24" s="121"/>
      <c r="G24" s="124"/>
      <c r="H24" s="124"/>
      <c r="I24" s="125"/>
    </row>
    <row r="25" spans="2:9" ht="15" customHeight="1">
      <c r="B25" s="170" t="s">
        <v>89</v>
      </c>
      <c r="C25" s="171"/>
      <c r="D25" s="171"/>
      <c r="E25" s="172"/>
      <c r="F25" s="170" t="s">
        <v>90</v>
      </c>
      <c r="G25" s="171"/>
      <c r="H25" s="171"/>
      <c r="I25" s="172"/>
    </row>
    <row r="26" spans="1:10" ht="15" customHeight="1">
      <c r="A26" s="126">
        <v>1</v>
      </c>
      <c r="B26" s="128" t="str">
        <f>VLOOKUP(A26,4チーム!$J$9:$N$9,2)</f>
        <v>Ｕ－10（Bコート）</v>
      </c>
      <c r="C26" s="129" t="str">
        <f>VLOOKUP(A26,4チーム!$D$6:$H$6,2)</f>
        <v>2015年4月12日（日）</v>
      </c>
      <c r="D26" s="129"/>
      <c r="E26" s="130"/>
      <c r="F26" s="128" t="str">
        <f>VLOOKUP(J26,4チーム!$J$9:$N$9,2)</f>
        <v>Ｕ－10（Bコート）</v>
      </c>
      <c r="G26" s="129" t="str">
        <f>VLOOKUP(J26,4チーム!$D$6:$H$6,2)</f>
        <v>2015年4月12日（日）</v>
      </c>
      <c r="H26" s="129"/>
      <c r="I26" s="130"/>
      <c r="J26" s="126">
        <v>1</v>
      </c>
    </row>
    <row r="27" spans="2:9" ht="15" customHeight="1">
      <c r="B27" s="128" t="s">
        <v>103</v>
      </c>
      <c r="C27" s="131" t="s">
        <v>51</v>
      </c>
      <c r="D27" s="129"/>
      <c r="E27" s="130"/>
      <c r="F27" s="128" t="s">
        <v>104</v>
      </c>
      <c r="G27" s="131" t="s">
        <v>51</v>
      </c>
      <c r="H27" s="129" t="s">
        <v>57</v>
      </c>
      <c r="I27" s="130"/>
    </row>
    <row r="28" spans="2:9" ht="15" customHeight="1">
      <c r="B28" s="118" t="s">
        <v>79</v>
      </c>
      <c r="C28" s="119" t="s">
        <v>80</v>
      </c>
      <c r="D28" s="119" t="s">
        <v>81</v>
      </c>
      <c r="E28" s="120" t="s">
        <v>82</v>
      </c>
      <c r="F28" s="118" t="s">
        <v>79</v>
      </c>
      <c r="G28" s="119" t="s">
        <v>80</v>
      </c>
      <c r="H28" s="119" t="s">
        <v>81</v>
      </c>
      <c r="I28" s="120" t="s">
        <v>82</v>
      </c>
    </row>
    <row r="29" spans="2:9" ht="33.75" customHeight="1">
      <c r="B29" s="121"/>
      <c r="C29" s="122"/>
      <c r="D29" s="122"/>
      <c r="E29" s="123"/>
      <c r="F29" s="121" t="str">
        <f>4チーム!K57</f>
        <v>Aﾌﾞﾛｯｸの４位</v>
      </c>
      <c r="G29" s="122"/>
      <c r="H29" s="122"/>
      <c r="I29" s="123"/>
    </row>
    <row r="30" spans="2:9" ht="33.75" customHeight="1" thickBot="1">
      <c r="B30" s="121"/>
      <c r="C30" s="124"/>
      <c r="D30" s="124"/>
      <c r="E30" s="125"/>
      <c r="F30" s="121" t="str">
        <f>4チーム!N57</f>
        <v>Bﾌﾞﾛｯｸの４位</v>
      </c>
      <c r="G30" s="124"/>
      <c r="H30" s="124"/>
      <c r="I30" s="125"/>
    </row>
    <row r="31" spans="2:9" ht="15" customHeight="1">
      <c r="B31" s="170" t="s">
        <v>91</v>
      </c>
      <c r="C31" s="171"/>
      <c r="D31" s="171"/>
      <c r="E31" s="172"/>
      <c r="F31" s="170" t="s">
        <v>92</v>
      </c>
      <c r="G31" s="171"/>
      <c r="H31" s="171"/>
      <c r="I31" s="172"/>
    </row>
    <row r="32" spans="1:10" ht="15" customHeight="1">
      <c r="A32" s="126">
        <v>1</v>
      </c>
      <c r="B32" s="128" t="str">
        <f>VLOOKUP(A32,4チーム!$J$9:$N$9,2)</f>
        <v>Ｕ－10（Bコート）</v>
      </c>
      <c r="C32" s="129" t="str">
        <f>VLOOKUP(A32,4チーム!$D$6:$H$6,2)</f>
        <v>2015年4月12日（日）</v>
      </c>
      <c r="D32" s="129"/>
      <c r="E32" s="130"/>
      <c r="F32" s="128" t="str">
        <f>VLOOKUP(J32,4チーム!$J$9:$N$9,2)</f>
        <v>Ｕ－10（Bコート）</v>
      </c>
      <c r="G32" s="129" t="str">
        <f>VLOOKUP(J32,4チーム!$D$6:$H$6,2)</f>
        <v>2015年4月12日（日）</v>
      </c>
      <c r="H32" s="129"/>
      <c r="I32" s="130"/>
      <c r="J32" s="126">
        <v>1</v>
      </c>
    </row>
    <row r="33" spans="2:9" ht="15" customHeight="1">
      <c r="B33" s="128" t="s">
        <v>105</v>
      </c>
      <c r="C33" s="131" t="s">
        <v>51</v>
      </c>
      <c r="D33" s="129" t="s">
        <v>110</v>
      </c>
      <c r="E33" s="130"/>
      <c r="F33" s="128" t="s">
        <v>106</v>
      </c>
      <c r="G33" s="131" t="s">
        <v>51</v>
      </c>
      <c r="H33" s="129"/>
      <c r="I33" s="130"/>
    </row>
    <row r="34" spans="2:9" ht="15" customHeight="1">
      <c r="B34" s="118" t="s">
        <v>79</v>
      </c>
      <c r="C34" s="119" t="s">
        <v>80</v>
      </c>
      <c r="D34" s="119" t="s">
        <v>81</v>
      </c>
      <c r="E34" s="120" t="s">
        <v>82</v>
      </c>
      <c r="F34" s="118" t="s">
        <v>79</v>
      </c>
      <c r="G34" s="119" t="s">
        <v>80</v>
      </c>
      <c r="H34" s="119" t="s">
        <v>81</v>
      </c>
      <c r="I34" s="120" t="s">
        <v>82</v>
      </c>
    </row>
    <row r="35" spans="2:9" ht="33.75" customHeight="1">
      <c r="B35" s="121" t="str">
        <f>4チーム!K58</f>
        <v>Aﾌﾞﾛｯｸの２位</v>
      </c>
      <c r="C35" s="122"/>
      <c r="D35" s="122"/>
      <c r="E35" s="123"/>
      <c r="F35" s="121"/>
      <c r="G35" s="122"/>
      <c r="H35" s="122"/>
      <c r="I35" s="123"/>
    </row>
    <row r="36" spans="2:9" ht="33.75" customHeight="1" thickBot="1">
      <c r="B36" s="121" t="str">
        <f>4チーム!N58</f>
        <v>Bﾌﾞﾛｯｸの２位</v>
      </c>
      <c r="C36" s="124"/>
      <c r="D36" s="124"/>
      <c r="E36" s="125"/>
      <c r="F36" s="121"/>
      <c r="G36" s="124"/>
      <c r="H36" s="124"/>
      <c r="I36" s="125"/>
    </row>
    <row r="37" spans="2:9" ht="15" customHeight="1">
      <c r="B37" s="170" t="s">
        <v>93</v>
      </c>
      <c r="C37" s="171"/>
      <c r="D37" s="171"/>
      <c r="E37" s="172"/>
      <c r="F37" s="170" t="s">
        <v>94</v>
      </c>
      <c r="G37" s="171"/>
      <c r="H37" s="171"/>
      <c r="I37" s="172"/>
    </row>
    <row r="38" spans="1:10" ht="15" customHeight="1">
      <c r="A38" s="126">
        <v>1</v>
      </c>
      <c r="B38" s="128" t="str">
        <f>VLOOKUP(A38,4チーム!$J$9:$N$9,2)</f>
        <v>Ｕ－10（Bコート）</v>
      </c>
      <c r="C38" s="129" t="str">
        <f>VLOOKUP(A38,4チーム!$D$6:$H$6,2)</f>
        <v>2015年4月12日（日）</v>
      </c>
      <c r="D38" s="129"/>
      <c r="E38" s="130"/>
      <c r="F38" s="128" t="str">
        <f>VLOOKUP(J38,4チーム!$J$9:$N$9,2)</f>
        <v>Ｕ－10（Bコート）</v>
      </c>
      <c r="G38" s="129" t="str">
        <f>VLOOKUP(J38,4チーム!$D$6:$H$6,2)</f>
        <v>2015年4月12日（日）</v>
      </c>
      <c r="H38" s="129"/>
      <c r="I38" s="130"/>
      <c r="J38" s="126">
        <v>1</v>
      </c>
    </row>
    <row r="39" spans="2:9" ht="15" customHeight="1">
      <c r="B39" s="128" t="s">
        <v>107</v>
      </c>
      <c r="C39" s="131" t="s">
        <v>51</v>
      </c>
      <c r="D39" s="129"/>
      <c r="E39" s="130"/>
      <c r="F39" s="128" t="s">
        <v>108</v>
      </c>
      <c r="G39" s="131" t="s">
        <v>51</v>
      </c>
      <c r="H39" s="129"/>
      <c r="I39" s="130"/>
    </row>
    <row r="40" spans="2:9" ht="15" customHeight="1">
      <c r="B40" s="118" t="s">
        <v>79</v>
      </c>
      <c r="C40" s="119" t="s">
        <v>80</v>
      </c>
      <c r="D40" s="119" t="s">
        <v>81</v>
      </c>
      <c r="E40" s="120" t="s">
        <v>82</v>
      </c>
      <c r="F40" s="118" t="s">
        <v>79</v>
      </c>
      <c r="G40" s="119" t="s">
        <v>80</v>
      </c>
      <c r="H40" s="119" t="s">
        <v>81</v>
      </c>
      <c r="I40" s="120" t="s">
        <v>82</v>
      </c>
    </row>
    <row r="41" spans="2:9" ht="33.75" customHeight="1">
      <c r="B41" s="121"/>
      <c r="C41" s="122"/>
      <c r="D41" s="122"/>
      <c r="E41" s="123"/>
      <c r="F41" s="121"/>
      <c r="G41" s="122"/>
      <c r="H41" s="122"/>
      <c r="I41" s="123"/>
    </row>
    <row r="42" spans="2:9" ht="33.75" customHeight="1" thickBot="1">
      <c r="B42" s="127"/>
      <c r="C42" s="124"/>
      <c r="D42" s="124"/>
      <c r="E42" s="125"/>
      <c r="F42" s="127"/>
      <c r="G42" s="124"/>
      <c r="H42" s="124"/>
      <c r="I42" s="125"/>
    </row>
  </sheetData>
  <sheetProtection/>
  <mergeCells count="15">
    <mergeCell ref="B1:E1"/>
    <mergeCell ref="F1:I1"/>
    <mergeCell ref="B2:E2"/>
    <mergeCell ref="B13:E13"/>
    <mergeCell ref="F13:I13"/>
    <mergeCell ref="B7:E7"/>
    <mergeCell ref="F7:I7"/>
    <mergeCell ref="B37:E37"/>
    <mergeCell ref="F37:I37"/>
    <mergeCell ref="B31:E31"/>
    <mergeCell ref="F31:I31"/>
    <mergeCell ref="B25:E25"/>
    <mergeCell ref="F25:I25"/>
    <mergeCell ref="B19:E19"/>
    <mergeCell ref="F19:I19"/>
  </mergeCells>
  <printOptions/>
  <pageMargins left="0.7874015748031497" right="0.5905511811023623" top="0.5905511811023623" bottom="0.5905511811023623" header="0.5118110236220472" footer="0.511811023622047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ritto</dc:creator>
  <cp:keywords/>
  <dc:description/>
  <cp:lastModifiedBy>*</cp:lastModifiedBy>
  <cp:lastPrinted>2015-04-06T02:30:56Z</cp:lastPrinted>
  <dcterms:created xsi:type="dcterms:W3CDTF">1997-01-08T22:48:59Z</dcterms:created>
  <dcterms:modified xsi:type="dcterms:W3CDTF">2015-04-06T02:30:58Z</dcterms:modified>
  <cp:category/>
  <cp:version/>
  <cp:contentType/>
  <cp:contentStatus/>
</cp:coreProperties>
</file>