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8445" activeTab="0"/>
  </bookViews>
  <sheets>
    <sheet name="対戦表" sheetId="1" r:id="rId1"/>
    <sheet name="Aリーグ" sheetId="2" r:id="rId2"/>
    <sheet name="Bリーグ" sheetId="3" r:id="rId3"/>
  </sheets>
  <definedNames/>
  <calcPr fullCalcOnLoad="1"/>
</workbook>
</file>

<file path=xl/sharedStrings.xml><?xml version="1.0" encoding="utf-8"?>
<sst xmlns="http://schemas.openxmlformats.org/spreadsheetml/2006/main" count="203" uniqueCount="67">
  <si>
    <t>A</t>
  </si>
  <si>
    <t>決勝</t>
  </si>
  <si>
    <t>聖泉JFC</t>
  </si>
  <si>
    <t>ｖｓ</t>
  </si>
  <si>
    <t>RiO-G</t>
  </si>
  <si>
    <t>rabona一宮</t>
  </si>
  <si>
    <t>アンフィニ</t>
  </si>
  <si>
    <t>日野</t>
  </si>
  <si>
    <t>日野</t>
  </si>
  <si>
    <t>BL1位</t>
  </si>
  <si>
    <t>AL1位</t>
  </si>
  <si>
    <t>本部</t>
  </si>
  <si>
    <t>聖泉</t>
  </si>
  <si>
    <t>rabona</t>
  </si>
  <si>
    <t>B</t>
  </si>
  <si>
    <t>RiO-W</t>
  </si>
  <si>
    <t>RiO-O</t>
  </si>
  <si>
    <t>尾張クラブ</t>
  </si>
  <si>
    <t>枚方FC</t>
  </si>
  <si>
    <t>エフスリーSS</t>
  </si>
  <si>
    <t>AL2位</t>
  </si>
  <si>
    <t>3決</t>
  </si>
  <si>
    <t>BL2位</t>
  </si>
  <si>
    <t>NO</t>
  </si>
  <si>
    <t>開始時間</t>
  </si>
  <si>
    <t>リーグ</t>
  </si>
  <si>
    <t>対戦</t>
  </si>
  <si>
    <t>主審</t>
  </si>
  <si>
    <t>Aコート</t>
  </si>
  <si>
    <t>Bコート</t>
  </si>
  <si>
    <t>枚方</t>
  </si>
  <si>
    <t>エフスリー</t>
  </si>
  <si>
    <t>尾張</t>
  </si>
  <si>
    <t>RIOｰG</t>
  </si>
  <si>
    <t>RIO-W</t>
  </si>
  <si>
    <t>RiO-O</t>
  </si>
  <si>
    <t>ドラゴンカップU11　対戦表</t>
  </si>
  <si>
    <t>※開会式・閉会式は行いません。レフリーは1人制で、1チーム1試合ずつ割り当てさせていただいてます。審判服は不要です。</t>
  </si>
  <si>
    <t>※各リーグ1位・2位のみ順位決定戦を行います。</t>
  </si>
  <si>
    <t>勝</t>
  </si>
  <si>
    <t>分</t>
  </si>
  <si>
    <t>負</t>
  </si>
  <si>
    <t>勝点</t>
  </si>
  <si>
    <t>得点</t>
  </si>
  <si>
    <t>失点</t>
  </si>
  <si>
    <t>得失点差</t>
  </si>
  <si>
    <t>順位</t>
  </si>
  <si>
    <t>-</t>
  </si>
  <si>
    <t>-</t>
  </si>
  <si>
    <t>-</t>
  </si>
  <si>
    <t>-</t>
  </si>
  <si>
    <t>-</t>
  </si>
  <si>
    <t>-</t>
  </si>
  <si>
    <t>エフスリーSS</t>
  </si>
  <si>
    <r>
      <t>AS.ラランジャ京都</t>
    </r>
    <r>
      <rPr>
        <sz val="11"/>
        <rFont val="ＭＳ Ｐゴシック"/>
        <family val="3"/>
      </rPr>
      <t>RiO-W</t>
    </r>
  </si>
  <si>
    <r>
      <t>AS.ラランジャ京都RiO-</t>
    </r>
    <r>
      <rPr>
        <sz val="11"/>
        <rFont val="ＭＳ Ｐゴシック"/>
        <family val="3"/>
      </rPr>
      <t>O</t>
    </r>
  </si>
  <si>
    <t>エフスリー</t>
  </si>
  <si>
    <t>RiO-W</t>
  </si>
  <si>
    <t>RiO-O</t>
  </si>
  <si>
    <r>
      <t>r</t>
    </r>
    <r>
      <rPr>
        <sz val="11"/>
        <rFont val="ＭＳ Ｐゴシック"/>
        <family val="3"/>
      </rPr>
      <t>abona一宮</t>
    </r>
  </si>
  <si>
    <t>AC.アンフィニHOZUGAWA</t>
  </si>
  <si>
    <r>
      <t>r</t>
    </r>
    <r>
      <rPr>
        <sz val="11"/>
        <rFont val="ＭＳ Ｐゴシック"/>
        <family val="3"/>
      </rPr>
      <t>abona</t>
    </r>
  </si>
  <si>
    <t>アンフィニ</t>
  </si>
  <si>
    <t>RiO-G</t>
  </si>
  <si>
    <r>
      <t>AS.ラランジャ京都</t>
    </r>
    <r>
      <rPr>
        <sz val="11"/>
        <rFont val="ＭＳ Ｐゴシック"/>
        <family val="3"/>
      </rPr>
      <t>RiO-</t>
    </r>
    <r>
      <rPr>
        <sz val="11"/>
        <rFont val="ＭＳ Ｐゴシック"/>
        <family val="3"/>
      </rPr>
      <t>G</t>
    </r>
  </si>
  <si>
    <t>ドラゴンカップU11　Aリーグ戦表</t>
  </si>
  <si>
    <t>ドラゴンカップU11　Bリーグ戦表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</si>
</sst>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sz val="2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8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 diagonalDown="1">
      <left style="medium"/>
      <right style="double"/>
      <top style="medium"/>
      <bottom style="double"/>
      <diagonal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double"/>
      <top style="double"/>
      <bottom>
        <color indexed="63"/>
      </bottom>
    </border>
    <border diagonalDown="1">
      <left style="double"/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 style="thin"/>
      <top style="double"/>
      <bottom>
        <color indexed="63"/>
      </bottom>
      <diagonal style="thin"/>
    </border>
    <border diagonalDown="1">
      <left style="double"/>
      <right>
        <color indexed="63"/>
      </right>
      <top>
        <color indexed="63"/>
      </top>
      <bottom style="thin"/>
      <diagonal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medium"/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4">
    <xf numFmtId="0" fontId="0" fillId="0" borderId="0" xfId="0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20" fontId="0" fillId="0" borderId="1" xfId="0" applyNumberForma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20" fontId="0" fillId="0" borderId="5" xfId="0" applyNumberForma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5" xfId="0" applyBorder="1" applyAlignment="1">
      <alignment horizontal="left" vertical="center" shrinkToFit="1"/>
    </xf>
    <xf numFmtId="0" fontId="0" fillId="0" borderId="0" xfId="0" applyNumberFormat="1" applyAlignment="1" applyProtection="1">
      <alignment horizontal="center" vertical="center" shrinkToFit="1"/>
      <protection/>
    </xf>
    <xf numFmtId="0" fontId="0" fillId="0" borderId="16" xfId="0" applyNumberFormat="1" applyBorder="1" applyAlignment="1" applyProtection="1">
      <alignment horizontal="center" vertical="center" shrinkToFit="1"/>
      <protection/>
    </xf>
    <xf numFmtId="0" fontId="0" fillId="0" borderId="17" xfId="0" applyNumberFormat="1" applyBorder="1" applyAlignment="1" applyProtection="1">
      <alignment horizontal="center" vertical="center" textRotation="255" shrinkToFit="1"/>
      <protection/>
    </xf>
    <xf numFmtId="0" fontId="0" fillId="0" borderId="18" xfId="0" applyNumberFormat="1" applyBorder="1" applyAlignment="1" applyProtection="1">
      <alignment horizontal="center" vertical="center" textRotation="255" shrinkToFit="1"/>
      <protection/>
    </xf>
    <xf numFmtId="0" fontId="4" fillId="0" borderId="19" xfId="0" applyNumberFormat="1" applyFont="1" applyBorder="1" applyAlignment="1" applyProtection="1">
      <alignment horizontal="center" vertical="center" textRotation="255" shrinkToFit="1"/>
      <protection/>
    </xf>
    <xf numFmtId="0" fontId="0" fillId="0" borderId="17" xfId="0" applyNumberFormat="1" applyFill="1" applyBorder="1" applyAlignment="1" applyProtection="1">
      <alignment horizontal="center" vertical="center" textRotation="255" shrinkToFit="1"/>
      <protection/>
    </xf>
    <xf numFmtId="0" fontId="0" fillId="0" borderId="18" xfId="0" applyNumberFormat="1" applyFill="1" applyBorder="1" applyAlignment="1" applyProtection="1">
      <alignment horizontal="center" vertical="center" textRotation="255" shrinkToFit="1"/>
      <protection/>
    </xf>
    <xf numFmtId="0" fontId="5" fillId="0" borderId="19" xfId="0" applyNumberFormat="1" applyFont="1" applyFill="1" applyBorder="1" applyAlignment="1" applyProtection="1">
      <alignment horizontal="center" vertical="center" textRotation="255" shrinkToFit="1"/>
      <protection/>
    </xf>
    <xf numFmtId="0" fontId="4" fillId="0" borderId="20" xfId="0" applyNumberFormat="1" applyFont="1" applyFill="1" applyBorder="1" applyAlignment="1" applyProtection="1">
      <alignment horizontal="center" vertical="center" textRotation="255" shrinkToFit="1"/>
      <protection/>
    </xf>
    <xf numFmtId="0" fontId="6" fillId="0" borderId="21" xfId="0" applyNumberFormat="1" applyFont="1" applyBorder="1" applyAlignment="1" applyProtection="1">
      <alignment horizontal="center" vertical="center" shrinkToFit="1"/>
      <protection/>
    </xf>
    <xf numFmtId="0" fontId="6" fillId="0" borderId="22" xfId="0" applyNumberFormat="1" applyFont="1" applyBorder="1" applyAlignment="1" applyProtection="1">
      <alignment horizontal="center" vertical="center" shrinkToFit="1"/>
      <protection/>
    </xf>
    <xf numFmtId="0" fontId="6" fillId="0" borderId="10" xfId="0" applyNumberFormat="1" applyFont="1" applyBorder="1" applyAlignment="1" applyProtection="1">
      <alignment horizontal="center" vertical="center" shrinkToFit="1"/>
      <protection/>
    </xf>
    <xf numFmtId="0" fontId="6" fillId="0" borderId="23" xfId="0" applyNumberFormat="1" applyFont="1" applyBorder="1" applyAlignment="1" applyProtection="1">
      <alignment horizontal="center" vertical="center" shrinkToFit="1"/>
      <protection/>
    </xf>
    <xf numFmtId="0" fontId="6" fillId="0" borderId="24" xfId="0" applyNumberFormat="1" applyFont="1" applyBorder="1" applyAlignment="1" applyProtection="1">
      <alignment horizontal="center" vertical="center" shrinkToFit="1"/>
      <protection/>
    </xf>
    <xf numFmtId="0" fontId="6" fillId="0" borderId="25" xfId="0" applyNumberFormat="1" applyFont="1" applyBorder="1" applyAlignment="1" applyProtection="1">
      <alignment horizontal="center" vertical="center" shrinkToFit="1"/>
      <protection/>
    </xf>
    <xf numFmtId="0" fontId="6" fillId="0" borderId="26" xfId="0" applyNumberFormat="1" applyFont="1" applyBorder="1" applyAlignment="1" applyProtection="1">
      <alignment horizontal="center" vertical="center" shrinkToFit="1"/>
      <protection/>
    </xf>
    <xf numFmtId="0" fontId="6" fillId="0" borderId="27" xfId="0" applyNumberFormat="1" applyFont="1" applyBorder="1" applyAlignment="1" applyProtection="1">
      <alignment horizontal="center" vertical="center" shrinkToFit="1"/>
      <protection/>
    </xf>
    <xf numFmtId="0" fontId="0" fillId="0" borderId="0" xfId="0" applyNumberFormat="1" applyBorder="1" applyAlignment="1" applyProtection="1">
      <alignment horizontal="center" vertical="center" shrinkToFit="1"/>
      <protection/>
    </xf>
    <xf numFmtId="0" fontId="0" fillId="0" borderId="0" xfId="0" applyNumberFormat="1" applyFont="1" applyAlignment="1" applyProtection="1">
      <alignment horizontal="center" vertical="center" shrinkToFit="1"/>
      <protection/>
    </xf>
    <xf numFmtId="0" fontId="2" fillId="0" borderId="0" xfId="0" applyNumberFormat="1" applyFont="1" applyAlignment="1" applyProtection="1">
      <alignment horizontal="center" vertical="center" shrinkToFit="1"/>
      <protection/>
    </xf>
    <xf numFmtId="0" fontId="3" fillId="0" borderId="25" xfId="0" applyFont="1" applyBorder="1" applyAlignment="1">
      <alignment horizontal="center" vertical="center" shrinkToFit="1"/>
    </xf>
    <xf numFmtId="0" fontId="0" fillId="0" borderId="28" xfId="0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4" fillId="0" borderId="34" xfId="0" applyNumberFormat="1" applyFont="1" applyBorder="1" applyAlignment="1" applyProtection="1">
      <alignment horizontal="center" vertical="center" shrinkToFit="1"/>
      <protection/>
    </xf>
    <xf numFmtId="0" fontId="4" fillId="0" borderId="35" xfId="0" applyNumberFormat="1" applyFont="1" applyBorder="1" applyAlignment="1" applyProtection="1">
      <alignment horizontal="center" vertical="center" shrinkToFit="1"/>
      <protection/>
    </xf>
    <xf numFmtId="0" fontId="4" fillId="0" borderId="36" xfId="0" applyNumberFormat="1" applyFont="1" applyBorder="1" applyAlignment="1" applyProtection="1">
      <alignment horizontal="center" vertical="center" shrinkToFit="1"/>
      <protection/>
    </xf>
    <xf numFmtId="0" fontId="4" fillId="0" borderId="37" xfId="0" applyNumberFormat="1" applyFont="1" applyBorder="1" applyAlignment="1" applyProtection="1">
      <alignment horizontal="center" vertical="center" shrinkToFit="1"/>
      <protection/>
    </xf>
    <xf numFmtId="0" fontId="2" fillId="0" borderId="25" xfId="0" applyNumberFormat="1" applyFont="1" applyBorder="1" applyAlignment="1" applyProtection="1">
      <alignment horizontal="center" vertical="center" shrinkToFit="1"/>
      <protection/>
    </xf>
    <xf numFmtId="0" fontId="7" fillId="0" borderId="38" xfId="0" applyNumberFormat="1" applyFont="1" applyBorder="1" applyAlignment="1" applyProtection="1">
      <alignment horizontal="center" vertical="center" shrinkToFit="1"/>
      <protection/>
    </xf>
    <xf numFmtId="0" fontId="7" fillId="0" borderId="39" xfId="0" applyNumberFormat="1" applyFont="1" applyBorder="1" applyAlignment="1" applyProtection="1">
      <alignment horizontal="center" vertical="center" shrinkToFit="1"/>
      <protection/>
    </xf>
    <xf numFmtId="0" fontId="7" fillId="0" borderId="40" xfId="0" applyNumberFormat="1" applyFont="1" applyBorder="1" applyAlignment="1" applyProtection="1">
      <alignment horizontal="center" vertical="center" shrinkToFit="1"/>
      <protection/>
    </xf>
    <xf numFmtId="0" fontId="7" fillId="0" borderId="41" xfId="0" applyNumberFormat="1" applyFont="1" applyBorder="1" applyAlignment="1" applyProtection="1">
      <alignment horizontal="center" vertical="center" shrinkToFit="1"/>
      <protection/>
    </xf>
    <xf numFmtId="0" fontId="4" fillId="0" borderId="42" xfId="0" applyNumberFormat="1" applyFont="1" applyBorder="1" applyAlignment="1" applyProtection="1">
      <alignment horizontal="center" vertical="center" shrinkToFit="1"/>
      <protection/>
    </xf>
    <xf numFmtId="0" fontId="4" fillId="0" borderId="9" xfId="0" applyNumberFormat="1" applyFont="1" applyBorder="1" applyAlignment="1" applyProtection="1">
      <alignment horizontal="center" vertical="center" shrinkToFit="1"/>
      <protection/>
    </xf>
    <xf numFmtId="0" fontId="4" fillId="0" borderId="43" xfId="0" applyNumberFormat="1" applyFont="1" applyBorder="1" applyAlignment="1" applyProtection="1">
      <alignment horizontal="center" vertical="center" shrinkToFit="1"/>
      <protection/>
    </xf>
    <xf numFmtId="0" fontId="4" fillId="0" borderId="44" xfId="0" applyNumberFormat="1" applyFont="1" applyBorder="1" applyAlignment="1" applyProtection="1">
      <alignment horizontal="center" vertical="center" shrinkToFit="1"/>
      <protection/>
    </xf>
    <xf numFmtId="0" fontId="0" fillId="0" borderId="45" xfId="0" applyNumberFormat="1" applyFont="1" applyBorder="1" applyAlignment="1" applyProtection="1">
      <alignment horizontal="center" vertical="center" shrinkToFit="1"/>
      <protection/>
    </xf>
    <xf numFmtId="0" fontId="0" fillId="0" borderId="46" xfId="0" applyNumberFormat="1" applyFont="1" applyBorder="1" applyAlignment="1" applyProtection="1">
      <alignment horizontal="center" vertical="center" shrinkToFit="1"/>
      <protection/>
    </xf>
    <xf numFmtId="0" fontId="6" fillId="0" borderId="47" xfId="0" applyNumberFormat="1" applyFont="1" applyBorder="1" applyAlignment="1" applyProtection="1">
      <alignment horizontal="center" vertical="center" shrinkToFit="1"/>
      <protection/>
    </xf>
    <xf numFmtId="0" fontId="6" fillId="0" borderId="48" xfId="0" applyNumberFormat="1" applyFont="1" applyBorder="1" applyAlignment="1" applyProtection="1">
      <alignment horizontal="center" vertical="center" shrinkToFit="1"/>
      <protection/>
    </xf>
    <xf numFmtId="0" fontId="6" fillId="0" borderId="49" xfId="0" applyNumberFormat="1" applyFont="1" applyBorder="1" applyAlignment="1" applyProtection="1">
      <alignment horizontal="center" vertical="center" shrinkToFit="1"/>
      <protection/>
    </xf>
    <xf numFmtId="0" fontId="6" fillId="0" borderId="50" xfId="0" applyNumberFormat="1" applyFont="1" applyBorder="1" applyAlignment="1" applyProtection="1">
      <alignment horizontal="center" vertical="center" shrinkToFit="1"/>
      <protection/>
    </xf>
    <xf numFmtId="0" fontId="6" fillId="0" borderId="51" xfId="0" applyNumberFormat="1" applyFont="1" applyBorder="1" applyAlignment="1" applyProtection="1">
      <alignment horizontal="center" vertical="center" shrinkToFit="1"/>
      <protection/>
    </xf>
    <xf numFmtId="0" fontId="6" fillId="0" borderId="52" xfId="0" applyNumberFormat="1" applyFont="1" applyBorder="1" applyAlignment="1" applyProtection="1">
      <alignment horizontal="center" vertical="center" shrinkToFit="1"/>
      <protection/>
    </xf>
    <xf numFmtId="0" fontId="6" fillId="0" borderId="53" xfId="0" applyNumberFormat="1" applyFont="1" applyBorder="1" applyAlignment="1" applyProtection="1">
      <alignment horizontal="center" vertical="center" shrinkToFit="1"/>
      <protection/>
    </xf>
    <xf numFmtId="0" fontId="6" fillId="0" borderId="54" xfId="0" applyNumberFormat="1" applyFont="1" applyBorder="1" applyAlignment="1" applyProtection="1">
      <alignment horizontal="center" vertical="center" shrinkToFit="1"/>
      <protection/>
    </xf>
    <xf numFmtId="0" fontId="6" fillId="0" borderId="55" xfId="0" applyNumberFormat="1" applyFont="1" applyBorder="1" applyAlignment="1" applyProtection="1">
      <alignment horizontal="center" vertical="center" shrinkToFit="1"/>
      <protection/>
    </xf>
    <xf numFmtId="0" fontId="7" fillId="0" borderId="56" xfId="0" applyNumberFormat="1" applyFont="1" applyBorder="1" applyAlignment="1" applyProtection="1">
      <alignment horizontal="center" vertical="center" shrinkToFit="1"/>
      <protection/>
    </xf>
    <xf numFmtId="0" fontId="7" fillId="0" borderId="8" xfId="0" applyNumberFormat="1" applyFont="1" applyBorder="1" applyAlignment="1" applyProtection="1">
      <alignment horizontal="center" vertical="center" shrinkToFit="1"/>
      <protection/>
    </xf>
    <xf numFmtId="0" fontId="7" fillId="0" borderId="57" xfId="0" applyNumberFormat="1" applyFont="1" applyBorder="1" applyAlignment="1" applyProtection="1">
      <alignment horizontal="center" vertical="center" shrinkToFit="1"/>
      <protection/>
    </xf>
    <xf numFmtId="0" fontId="7" fillId="0" borderId="7" xfId="0" applyNumberFormat="1" applyFont="1" applyBorder="1" applyAlignment="1" applyProtection="1">
      <alignment horizontal="center" vertical="center" shrinkToFit="1"/>
      <protection/>
    </xf>
    <xf numFmtId="0" fontId="0" fillId="0" borderId="58" xfId="0" applyNumberFormat="1" applyFont="1" applyBorder="1" applyAlignment="1" applyProtection="1">
      <alignment horizontal="center" vertical="center" shrinkToFit="1"/>
      <protection/>
    </xf>
    <xf numFmtId="0" fontId="6" fillId="0" borderId="59" xfId="0" applyNumberFormat="1" applyFont="1" applyBorder="1" applyAlignment="1" applyProtection="1">
      <alignment horizontal="center" vertical="center" shrinkToFit="1"/>
      <protection/>
    </xf>
    <xf numFmtId="0" fontId="6" fillId="0" borderId="0" xfId="0" applyNumberFormat="1" applyFont="1" applyBorder="1" applyAlignment="1" applyProtection="1">
      <alignment horizontal="center" vertical="center" shrinkToFit="1"/>
      <protection/>
    </xf>
    <xf numFmtId="0" fontId="6" fillId="0" borderId="60" xfId="0" applyNumberFormat="1" applyFont="1" applyBorder="1" applyAlignment="1" applyProtection="1">
      <alignment horizontal="center" vertical="center" shrinkToFit="1"/>
      <protection/>
    </xf>
    <xf numFmtId="0" fontId="6" fillId="0" borderId="61" xfId="0" applyNumberFormat="1" applyFont="1" applyBorder="1" applyAlignment="1" applyProtection="1">
      <alignment horizontal="center" vertical="center" shrinkToFit="1"/>
      <protection/>
    </xf>
    <xf numFmtId="0" fontId="6" fillId="0" borderId="62" xfId="0" applyNumberFormat="1" applyFont="1" applyBorder="1" applyAlignment="1" applyProtection="1">
      <alignment horizontal="center" vertical="center" shrinkToFit="1"/>
      <protection/>
    </xf>
    <xf numFmtId="0" fontId="6" fillId="0" borderId="63" xfId="0" applyNumberFormat="1" applyFont="1" applyBorder="1" applyAlignment="1" applyProtection="1">
      <alignment horizontal="center" vertical="center" shrinkToFit="1"/>
      <protection/>
    </xf>
    <xf numFmtId="0" fontId="7" fillId="0" borderId="64" xfId="0" applyNumberFormat="1" applyFont="1" applyBorder="1" applyAlignment="1" applyProtection="1">
      <alignment horizontal="center" vertical="center" shrinkToFit="1"/>
      <protection/>
    </xf>
    <xf numFmtId="0" fontId="7" fillId="0" borderId="65" xfId="0" applyNumberFormat="1" applyFont="1" applyBorder="1" applyAlignment="1" applyProtection="1">
      <alignment horizontal="center" vertical="center" shrinkToFit="1"/>
      <protection/>
    </xf>
    <xf numFmtId="0" fontId="4" fillId="0" borderId="66" xfId="0" applyNumberFormat="1" applyFont="1" applyBorder="1" applyAlignment="1" applyProtection="1">
      <alignment horizontal="center" vertical="center" shrinkToFit="1"/>
      <protection/>
    </xf>
    <xf numFmtId="0" fontId="4" fillId="0" borderId="67" xfId="0" applyNumberFormat="1" applyFont="1" applyBorder="1" applyAlignment="1" applyProtection="1">
      <alignment horizontal="center" vertical="center" shrinkToFit="1"/>
      <protection/>
    </xf>
    <xf numFmtId="0" fontId="0" fillId="0" borderId="68" xfId="0" applyNumberFormat="1" applyFont="1" applyBorder="1" applyAlignment="1" applyProtection="1">
      <alignment horizontal="center" vertical="center" shrinkToFit="1"/>
      <protection/>
    </xf>
    <xf numFmtId="0" fontId="0" fillId="0" borderId="69" xfId="0" applyNumberFormat="1" applyFont="1" applyBorder="1" applyAlignment="1" applyProtection="1">
      <alignment horizontal="center" vertical="center" shrinkToFit="1"/>
      <protection/>
    </xf>
    <xf numFmtId="0" fontId="0" fillId="0" borderId="70" xfId="0" applyNumberFormat="1" applyFont="1" applyBorder="1" applyAlignment="1" applyProtection="1">
      <alignment horizontal="center" vertical="center" shrinkToFit="1"/>
      <protection/>
    </xf>
    <xf numFmtId="0" fontId="0" fillId="0" borderId="71" xfId="0" applyNumberFormat="1" applyFont="1" applyBorder="1" applyAlignment="1" applyProtection="1">
      <alignment horizontal="center" vertical="center" shrinkToFit="1"/>
      <protection/>
    </xf>
    <xf numFmtId="0" fontId="6" fillId="0" borderId="72" xfId="0" applyNumberFormat="1" applyFont="1" applyBorder="1" applyAlignment="1" applyProtection="1">
      <alignment horizontal="center" vertical="center" shrinkToFit="1"/>
      <protection/>
    </xf>
    <xf numFmtId="0" fontId="6" fillId="0" borderId="73" xfId="0" applyNumberFormat="1" applyFont="1" applyBorder="1" applyAlignment="1" applyProtection="1">
      <alignment horizontal="center" vertical="center" shrinkToFit="1"/>
      <protection/>
    </xf>
    <xf numFmtId="0" fontId="6" fillId="0" borderId="74" xfId="0" applyNumberFormat="1" applyFont="1" applyBorder="1" applyAlignment="1" applyProtection="1">
      <alignment horizontal="center" vertical="center" shrinkToFit="1"/>
      <protection/>
    </xf>
    <xf numFmtId="0" fontId="6" fillId="0" borderId="75" xfId="0" applyNumberFormat="1" applyFont="1" applyBorder="1" applyAlignment="1" applyProtection="1">
      <alignment horizontal="center" vertical="center" shrinkToFit="1"/>
      <protection/>
    </xf>
    <xf numFmtId="0" fontId="6" fillId="0" borderId="76" xfId="0" applyNumberFormat="1" applyFont="1" applyBorder="1" applyAlignment="1" applyProtection="1">
      <alignment horizontal="center" vertical="center" shrinkToFit="1"/>
      <protection/>
    </xf>
    <xf numFmtId="0" fontId="6" fillId="0" borderId="77" xfId="0" applyNumberFormat="1" applyFont="1" applyBorder="1" applyAlignment="1" applyProtection="1">
      <alignment horizontal="center" vertical="center" shrinkToFit="1"/>
      <protection/>
    </xf>
    <xf numFmtId="0" fontId="6" fillId="0" borderId="78" xfId="0" applyNumberFormat="1" applyFont="1" applyBorder="1" applyAlignment="1" applyProtection="1">
      <alignment horizontal="center" vertical="center" shrinkToFit="1"/>
      <protection/>
    </xf>
    <xf numFmtId="0" fontId="0" fillId="0" borderId="79" xfId="0" applyNumberFormat="1" applyFont="1" applyBorder="1" applyAlignment="1" applyProtection="1">
      <alignment horizontal="center" vertical="center" shrinkToFit="1"/>
      <protection/>
    </xf>
    <xf numFmtId="0" fontId="8" fillId="0" borderId="1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45" xfId="0" applyNumberFormat="1" applyFont="1" applyBorder="1" applyAlignment="1" applyProtection="1">
      <alignment horizontal="center" vertical="center" shrinkToFit="1"/>
      <protection/>
    </xf>
    <xf numFmtId="0" fontId="8" fillId="0" borderId="58" xfId="0" applyNumberFormat="1" applyFont="1" applyBorder="1" applyAlignment="1" applyProtection="1">
      <alignment horizontal="center" vertical="center" shrinkToFi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 topLeftCell="A1">
      <selection activeCell="G5" sqref="G5"/>
    </sheetView>
  </sheetViews>
  <sheetFormatPr defaultColWidth="9.00390625" defaultRowHeight="21" customHeight="1"/>
  <cols>
    <col min="1" max="1" width="3.50390625" style="1" bestFit="1" customWidth="1"/>
    <col min="2" max="2" width="5.875" style="1" bestFit="1" customWidth="1"/>
    <col min="3" max="3" width="5.25390625" style="1" bestFit="1" customWidth="1"/>
    <col min="4" max="4" width="17.50390625" style="1" customWidth="1"/>
    <col min="5" max="5" width="3.625" style="1" bestFit="1" customWidth="1"/>
    <col min="6" max="6" width="17.25390625" style="1" customWidth="1"/>
    <col min="7" max="7" width="9.00390625" style="1" customWidth="1"/>
    <col min="8" max="8" width="3.50390625" style="1" bestFit="1" customWidth="1"/>
    <col min="9" max="9" width="5.875" style="1" bestFit="1" customWidth="1"/>
    <col min="10" max="10" width="5.25390625" style="1" bestFit="1" customWidth="1"/>
    <col min="11" max="11" width="16.875" style="1" customWidth="1"/>
    <col min="12" max="12" width="3.625" style="1" bestFit="1" customWidth="1"/>
    <col min="13" max="13" width="16.875" style="1" customWidth="1"/>
    <col min="14" max="14" width="9.125" style="1" bestFit="1" customWidth="1"/>
    <col min="15" max="16384" width="9.00390625" style="1" customWidth="1"/>
  </cols>
  <sheetData>
    <row r="1" spans="1:14" ht="44.25" customHeight="1" thickBot="1">
      <c r="A1" s="40" t="s">
        <v>36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4.75" customHeight="1" thickBot="1">
      <c r="A2" s="44" t="s">
        <v>28</v>
      </c>
      <c r="B2" s="45"/>
      <c r="C2" s="45"/>
      <c r="D2" s="45"/>
      <c r="E2" s="45"/>
      <c r="F2" s="45"/>
      <c r="G2" s="46"/>
      <c r="H2" s="47" t="s">
        <v>29</v>
      </c>
      <c r="I2" s="45"/>
      <c r="J2" s="45"/>
      <c r="K2" s="45"/>
      <c r="L2" s="45"/>
      <c r="M2" s="45"/>
      <c r="N2" s="48"/>
    </row>
    <row r="3" spans="1:14" ht="24.75" customHeight="1">
      <c r="A3" s="10" t="s">
        <v>23</v>
      </c>
      <c r="B3" s="11" t="s">
        <v>24</v>
      </c>
      <c r="C3" s="11" t="s">
        <v>25</v>
      </c>
      <c r="D3" s="43" t="s">
        <v>26</v>
      </c>
      <c r="E3" s="43"/>
      <c r="F3" s="43"/>
      <c r="G3" s="16" t="s">
        <v>27</v>
      </c>
      <c r="H3" s="13" t="s">
        <v>23</v>
      </c>
      <c r="I3" s="11" t="s">
        <v>24</v>
      </c>
      <c r="J3" s="11" t="s">
        <v>25</v>
      </c>
      <c r="K3" s="43" t="s">
        <v>26</v>
      </c>
      <c r="L3" s="43"/>
      <c r="M3" s="43"/>
      <c r="N3" s="12" t="s">
        <v>27</v>
      </c>
    </row>
    <row r="4" spans="1:14" ht="24.75" customHeight="1">
      <c r="A4" s="4">
        <v>1</v>
      </c>
      <c r="B4" s="3">
        <v>0.3958333333333333</v>
      </c>
      <c r="C4" s="2" t="s">
        <v>0</v>
      </c>
      <c r="D4" s="100" t="s">
        <v>2</v>
      </c>
      <c r="E4" s="2" t="s">
        <v>3</v>
      </c>
      <c r="F4" s="2" t="s">
        <v>4</v>
      </c>
      <c r="G4" s="17" t="s">
        <v>11</v>
      </c>
      <c r="H4" s="14">
        <v>1</v>
      </c>
      <c r="I4" s="3">
        <v>0.3958333333333333</v>
      </c>
      <c r="J4" s="2" t="s">
        <v>14</v>
      </c>
      <c r="K4" s="2" t="s">
        <v>15</v>
      </c>
      <c r="L4" s="2" t="s">
        <v>3</v>
      </c>
      <c r="M4" s="2" t="s">
        <v>16</v>
      </c>
      <c r="N4" s="5" t="s">
        <v>11</v>
      </c>
    </row>
    <row r="5" spans="1:14" ht="24.75" customHeight="1">
      <c r="A5" s="4">
        <v>2</v>
      </c>
      <c r="B5" s="3">
        <v>0.4236111111111111</v>
      </c>
      <c r="C5" s="2" t="s">
        <v>0</v>
      </c>
      <c r="D5" s="2" t="s">
        <v>5</v>
      </c>
      <c r="E5" s="2" t="s">
        <v>3</v>
      </c>
      <c r="F5" s="2" t="s">
        <v>6</v>
      </c>
      <c r="G5" s="101" t="s">
        <v>12</v>
      </c>
      <c r="H5" s="14">
        <v>2</v>
      </c>
      <c r="I5" s="3">
        <v>0.4236111111111111</v>
      </c>
      <c r="J5" s="2" t="s">
        <v>14</v>
      </c>
      <c r="K5" s="2" t="s">
        <v>18</v>
      </c>
      <c r="L5" s="2" t="s">
        <v>3</v>
      </c>
      <c r="M5" s="2" t="s">
        <v>17</v>
      </c>
      <c r="N5" s="5" t="s">
        <v>35</v>
      </c>
    </row>
    <row r="6" spans="1:14" ht="24.75" customHeight="1">
      <c r="A6" s="4">
        <v>3</v>
      </c>
      <c r="B6" s="3">
        <v>0.451388888888889</v>
      </c>
      <c r="C6" s="2" t="s">
        <v>0</v>
      </c>
      <c r="D6" s="2" t="s">
        <v>7</v>
      </c>
      <c r="E6" s="2" t="s">
        <v>3</v>
      </c>
      <c r="F6" s="2" t="s">
        <v>4</v>
      </c>
      <c r="G6" s="17" t="s">
        <v>6</v>
      </c>
      <c r="H6" s="14">
        <v>3</v>
      </c>
      <c r="I6" s="3">
        <v>0.451388888888889</v>
      </c>
      <c r="J6" s="2" t="s">
        <v>14</v>
      </c>
      <c r="K6" s="2" t="s">
        <v>19</v>
      </c>
      <c r="L6" s="2" t="s">
        <v>3</v>
      </c>
      <c r="M6" s="2" t="s">
        <v>16</v>
      </c>
      <c r="N6" s="5" t="s">
        <v>11</v>
      </c>
    </row>
    <row r="7" spans="1:14" ht="24.75" customHeight="1">
      <c r="A7" s="4">
        <v>4</v>
      </c>
      <c r="B7" s="3">
        <v>0.479166666666667</v>
      </c>
      <c r="C7" s="2" t="s">
        <v>0</v>
      </c>
      <c r="D7" s="2" t="s">
        <v>5</v>
      </c>
      <c r="E7" s="2" t="s">
        <v>3</v>
      </c>
      <c r="F7" s="100" t="s">
        <v>2</v>
      </c>
      <c r="G7" s="17" t="s">
        <v>8</v>
      </c>
      <c r="H7" s="14">
        <v>4</v>
      </c>
      <c r="I7" s="3">
        <v>0.479166666666667</v>
      </c>
      <c r="J7" s="2" t="s">
        <v>14</v>
      </c>
      <c r="K7" s="2" t="s">
        <v>18</v>
      </c>
      <c r="L7" s="2" t="s">
        <v>3</v>
      </c>
      <c r="M7" s="2" t="s">
        <v>15</v>
      </c>
      <c r="N7" s="5" t="s">
        <v>11</v>
      </c>
    </row>
    <row r="8" spans="1:14" ht="24.75" customHeight="1">
      <c r="A8" s="4">
        <v>5</v>
      </c>
      <c r="B8" s="3">
        <v>0.506944444444444</v>
      </c>
      <c r="C8" s="2" t="s">
        <v>0</v>
      </c>
      <c r="D8" s="2" t="s">
        <v>6</v>
      </c>
      <c r="E8" s="2" t="s">
        <v>3</v>
      </c>
      <c r="F8" s="2" t="s">
        <v>8</v>
      </c>
      <c r="G8" s="17" t="s">
        <v>11</v>
      </c>
      <c r="H8" s="14">
        <v>5</v>
      </c>
      <c r="I8" s="3">
        <v>0.506944444444444</v>
      </c>
      <c r="J8" s="2" t="s">
        <v>14</v>
      </c>
      <c r="K8" s="2" t="s">
        <v>17</v>
      </c>
      <c r="L8" s="2" t="s">
        <v>3</v>
      </c>
      <c r="M8" s="2" t="s">
        <v>19</v>
      </c>
      <c r="N8" s="5" t="s">
        <v>30</v>
      </c>
    </row>
    <row r="9" spans="1:14" ht="24.75" customHeight="1">
      <c r="A9" s="4">
        <v>6</v>
      </c>
      <c r="B9" s="3">
        <v>0.534722222222222</v>
      </c>
      <c r="C9" s="2" t="s">
        <v>0</v>
      </c>
      <c r="D9" s="2" t="s">
        <v>5</v>
      </c>
      <c r="E9" s="2" t="s">
        <v>3</v>
      </c>
      <c r="F9" s="2" t="s">
        <v>4</v>
      </c>
      <c r="G9" s="17" t="s">
        <v>11</v>
      </c>
      <c r="H9" s="14">
        <v>6</v>
      </c>
      <c r="I9" s="3">
        <v>0.534722222222222</v>
      </c>
      <c r="J9" s="2" t="s">
        <v>14</v>
      </c>
      <c r="K9" s="2" t="s">
        <v>18</v>
      </c>
      <c r="L9" s="2" t="s">
        <v>3</v>
      </c>
      <c r="M9" s="2" t="s">
        <v>16</v>
      </c>
      <c r="N9" s="5" t="s">
        <v>31</v>
      </c>
    </row>
    <row r="10" spans="1:14" ht="24.75" customHeight="1">
      <c r="A10" s="4">
        <v>7</v>
      </c>
      <c r="B10" s="3">
        <v>0.5625</v>
      </c>
      <c r="C10" s="2" t="s">
        <v>0</v>
      </c>
      <c r="D10" s="100" t="s">
        <v>2</v>
      </c>
      <c r="E10" s="2" t="s">
        <v>3</v>
      </c>
      <c r="F10" s="2" t="s">
        <v>8</v>
      </c>
      <c r="G10" s="17" t="s">
        <v>13</v>
      </c>
      <c r="H10" s="14">
        <v>7</v>
      </c>
      <c r="I10" s="3">
        <v>0.5625</v>
      </c>
      <c r="J10" s="2" t="s">
        <v>14</v>
      </c>
      <c r="K10" s="2" t="s">
        <v>19</v>
      </c>
      <c r="L10" s="2" t="s">
        <v>3</v>
      </c>
      <c r="M10" s="2" t="s">
        <v>15</v>
      </c>
      <c r="N10" s="5" t="s">
        <v>11</v>
      </c>
    </row>
    <row r="11" spans="1:14" ht="24.75" customHeight="1">
      <c r="A11" s="4">
        <v>8</v>
      </c>
      <c r="B11" s="3">
        <v>0.590277777777778</v>
      </c>
      <c r="C11" s="2" t="s">
        <v>0</v>
      </c>
      <c r="D11" s="2" t="s">
        <v>6</v>
      </c>
      <c r="E11" s="2" t="s">
        <v>3</v>
      </c>
      <c r="F11" s="2" t="s">
        <v>4</v>
      </c>
      <c r="G11" s="17" t="s">
        <v>11</v>
      </c>
      <c r="H11" s="14">
        <v>8</v>
      </c>
      <c r="I11" s="3">
        <v>0.590277777777778</v>
      </c>
      <c r="J11" s="2" t="s">
        <v>14</v>
      </c>
      <c r="K11" s="2" t="s">
        <v>17</v>
      </c>
      <c r="L11" s="2" t="s">
        <v>3</v>
      </c>
      <c r="M11" s="2" t="s">
        <v>16</v>
      </c>
      <c r="N11" s="5" t="s">
        <v>34</v>
      </c>
    </row>
    <row r="12" spans="1:14" ht="24.75" customHeight="1">
      <c r="A12" s="4">
        <v>9</v>
      </c>
      <c r="B12" s="3">
        <v>0.618055555555555</v>
      </c>
      <c r="C12" s="2" t="s">
        <v>0</v>
      </c>
      <c r="D12" s="2" t="s">
        <v>5</v>
      </c>
      <c r="E12" s="2" t="s">
        <v>3</v>
      </c>
      <c r="F12" s="2" t="s">
        <v>8</v>
      </c>
      <c r="G12" s="17" t="s">
        <v>33</v>
      </c>
      <c r="H12" s="14">
        <v>9</v>
      </c>
      <c r="I12" s="3">
        <v>0.618055555555555</v>
      </c>
      <c r="J12" s="2" t="s">
        <v>14</v>
      </c>
      <c r="K12" s="2" t="s">
        <v>18</v>
      </c>
      <c r="L12" s="2" t="s">
        <v>3</v>
      </c>
      <c r="M12" s="2" t="s">
        <v>19</v>
      </c>
      <c r="N12" s="5" t="s">
        <v>32</v>
      </c>
    </row>
    <row r="13" spans="1:14" ht="24.75" customHeight="1">
      <c r="A13" s="4">
        <v>10</v>
      </c>
      <c r="B13" s="3">
        <v>0.645833333333333</v>
      </c>
      <c r="C13" s="2" t="s">
        <v>0</v>
      </c>
      <c r="D13" s="100" t="s">
        <v>2</v>
      </c>
      <c r="E13" s="2" t="s">
        <v>3</v>
      </c>
      <c r="F13" s="2" t="s">
        <v>6</v>
      </c>
      <c r="G13" s="17" t="s">
        <v>11</v>
      </c>
      <c r="H13" s="14">
        <v>10</v>
      </c>
      <c r="I13" s="3">
        <v>0.645833333333333</v>
      </c>
      <c r="J13" s="2" t="s">
        <v>14</v>
      </c>
      <c r="K13" s="2" t="s">
        <v>17</v>
      </c>
      <c r="L13" s="2" t="s">
        <v>3</v>
      </c>
      <c r="M13" s="2" t="s">
        <v>15</v>
      </c>
      <c r="N13" s="5" t="s">
        <v>11</v>
      </c>
    </row>
    <row r="14" spans="1:14" ht="24.75" customHeight="1" thickBot="1">
      <c r="A14" s="6">
        <v>11</v>
      </c>
      <c r="B14" s="7">
        <v>0.673611111111111</v>
      </c>
      <c r="C14" s="8" t="s">
        <v>1</v>
      </c>
      <c r="D14" s="19" t="s">
        <v>10</v>
      </c>
      <c r="E14" s="8" t="s">
        <v>3</v>
      </c>
      <c r="F14" s="19" t="s">
        <v>9</v>
      </c>
      <c r="G14" s="18" t="s">
        <v>11</v>
      </c>
      <c r="H14" s="15">
        <v>11</v>
      </c>
      <c r="I14" s="7">
        <v>0.673611111111111</v>
      </c>
      <c r="J14" s="8" t="s">
        <v>21</v>
      </c>
      <c r="K14" s="19" t="s">
        <v>20</v>
      </c>
      <c r="L14" s="8" t="s">
        <v>3</v>
      </c>
      <c r="M14" s="19" t="s">
        <v>22</v>
      </c>
      <c r="N14" s="9" t="s">
        <v>11</v>
      </c>
    </row>
    <row r="15" spans="1:14" ht="21" customHeight="1">
      <c r="A15" s="41" t="s">
        <v>37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</row>
    <row r="16" spans="1:14" ht="21" customHeight="1">
      <c r="A16" s="42" t="s">
        <v>38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</row>
  </sheetData>
  <mergeCells count="7">
    <mergeCell ref="A1:N1"/>
    <mergeCell ref="A15:N15"/>
    <mergeCell ref="A16:N16"/>
    <mergeCell ref="D3:F3"/>
    <mergeCell ref="K3:M3"/>
    <mergeCell ref="A2:G2"/>
    <mergeCell ref="H2:N2"/>
  </mergeCells>
  <printOptions/>
  <pageMargins left="0.75" right="0.75" top="1" bottom="1" header="0.512" footer="0.51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32"/>
  <sheetViews>
    <sheetView workbookViewId="0" topLeftCell="A1">
      <selection activeCell="V20" sqref="V20"/>
    </sheetView>
  </sheetViews>
  <sheetFormatPr defaultColWidth="9.00390625" defaultRowHeight="13.5"/>
  <cols>
    <col min="1" max="1" width="14.625" style="20" customWidth="1"/>
    <col min="2" max="16" width="2.75390625" style="20" customWidth="1"/>
    <col min="17" max="19" width="3.875" style="20" customWidth="1"/>
    <col min="20" max="20" width="5.375" style="20" customWidth="1"/>
    <col min="21" max="22" width="4.375" style="20" customWidth="1"/>
    <col min="23" max="23" width="5.375" style="20" customWidth="1"/>
    <col min="24" max="24" width="6.25390625" style="20" customWidth="1"/>
    <col min="25" max="16384" width="9.00390625" style="20" customWidth="1"/>
  </cols>
  <sheetData>
    <row r="1" ht="23.25" customHeight="1"/>
    <row r="2" spans="1:24" ht="31.5" customHeight="1" thickBot="1">
      <c r="A2" s="53" t="s">
        <v>65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</row>
    <row r="3" spans="1:24" ht="37.5" customHeight="1" thickBot="1">
      <c r="A3" s="21"/>
      <c r="B3" s="99" t="s">
        <v>61</v>
      </c>
      <c r="C3" s="89"/>
      <c r="D3" s="90"/>
      <c r="E3" s="88" t="s">
        <v>8</v>
      </c>
      <c r="F3" s="89"/>
      <c r="G3" s="90"/>
      <c r="H3" s="88" t="s">
        <v>12</v>
      </c>
      <c r="I3" s="89"/>
      <c r="J3" s="90"/>
      <c r="K3" s="88" t="s">
        <v>62</v>
      </c>
      <c r="L3" s="89"/>
      <c r="M3" s="90"/>
      <c r="N3" s="88" t="s">
        <v>63</v>
      </c>
      <c r="O3" s="89"/>
      <c r="P3" s="90"/>
      <c r="Q3" s="22" t="s">
        <v>39</v>
      </c>
      <c r="R3" s="23" t="s">
        <v>40</v>
      </c>
      <c r="S3" s="23" t="s">
        <v>41</v>
      </c>
      <c r="T3" s="24" t="s">
        <v>42</v>
      </c>
      <c r="U3" s="25" t="s">
        <v>43</v>
      </c>
      <c r="V3" s="26" t="s">
        <v>44</v>
      </c>
      <c r="W3" s="27" t="s">
        <v>45</v>
      </c>
      <c r="X3" s="28" t="s">
        <v>46</v>
      </c>
    </row>
    <row r="4" spans="1:24" ht="20.25" customHeight="1" thickTop="1">
      <c r="A4" s="91" t="s">
        <v>59</v>
      </c>
      <c r="B4" s="92"/>
      <c r="C4" s="93"/>
      <c r="D4" s="94"/>
      <c r="E4" s="96">
        <f>IF(E5="","",IF(E5-G5&gt;0,"○",IF(E5-G5=0,"△","×")))</f>
      </c>
      <c r="F4" s="97"/>
      <c r="G4" s="98"/>
      <c r="H4" s="96">
        <f>IF(H5="","",IF(H5-J5&gt;0,"○",IF(H5-J5=0,"△","×")))</f>
      </c>
      <c r="I4" s="97"/>
      <c r="J4" s="98"/>
      <c r="K4" s="96">
        <f>IF(K5="","",IF(K5-M5&gt;0,"○",IF(K5-M5=0,"△","×")))</f>
      </c>
      <c r="L4" s="97"/>
      <c r="M4" s="98"/>
      <c r="N4" s="96">
        <f>IF(N5="","",IF(N5-P5&gt;0,"○",IF(N5-P5=0,"△","×")))</f>
      </c>
      <c r="O4" s="97"/>
      <c r="P4" s="98"/>
      <c r="Q4" s="84">
        <f>COUNTIF(B4:P5,"○")</f>
        <v>0</v>
      </c>
      <c r="R4" s="85">
        <f>COUNTIF(B4:P5,"△")</f>
        <v>0</v>
      </c>
      <c r="S4" s="85">
        <f>COUNTIF(B4:P5,"×")</f>
        <v>0</v>
      </c>
      <c r="T4" s="86">
        <f>Q4*3+R4*1</f>
        <v>0</v>
      </c>
      <c r="U4" s="84">
        <f>B5+E5+H5+K5+N5</f>
        <v>0</v>
      </c>
      <c r="V4" s="85">
        <f>D5+G5+J5+M5+P5</f>
        <v>0</v>
      </c>
      <c r="W4" s="86">
        <f>U4-V4</f>
        <v>0</v>
      </c>
      <c r="X4" s="87"/>
    </row>
    <row r="5" spans="1:24" ht="20.25" customHeight="1">
      <c r="A5" s="77"/>
      <c r="B5" s="95"/>
      <c r="C5" s="82"/>
      <c r="D5" s="83"/>
      <c r="E5" s="29"/>
      <c r="F5" s="30" t="s">
        <v>48</v>
      </c>
      <c r="G5" s="31"/>
      <c r="H5" s="29"/>
      <c r="I5" s="30" t="s">
        <v>48</v>
      </c>
      <c r="J5" s="31"/>
      <c r="K5" s="29"/>
      <c r="L5" s="30" t="s">
        <v>48</v>
      </c>
      <c r="M5" s="31"/>
      <c r="N5" s="29"/>
      <c r="O5" s="30" t="s">
        <v>48</v>
      </c>
      <c r="P5" s="31"/>
      <c r="Q5" s="76"/>
      <c r="R5" s="74"/>
      <c r="S5" s="74"/>
      <c r="T5" s="59"/>
      <c r="U5" s="76"/>
      <c r="V5" s="74"/>
      <c r="W5" s="59"/>
      <c r="X5" s="61"/>
    </row>
    <row r="6" spans="1:24" ht="20.25" customHeight="1">
      <c r="A6" s="62" t="s">
        <v>8</v>
      </c>
      <c r="B6" s="78">
        <f>IF(B7="","",IF(B7-D7&gt;0,"○",IF(B7-D7=0,"△","×")))</f>
      </c>
      <c r="C6" s="79"/>
      <c r="D6" s="80"/>
      <c r="E6" s="67"/>
      <c r="F6" s="68"/>
      <c r="G6" s="69"/>
      <c r="H6" s="78">
        <f>IF(H7="","",IF(H7-J7&gt;0,"○",IF(H7-J7=0,"△","×")))</f>
      </c>
      <c r="I6" s="79"/>
      <c r="J6" s="80"/>
      <c r="K6" s="78">
        <f>IF(K7="","",IF(K7-M7&gt;0,"○",IF(K7-M7=0,"△","×")))</f>
      </c>
      <c r="L6" s="65"/>
      <c r="M6" s="66"/>
      <c r="N6" s="64">
        <f>IF(N7="","",IF(N7-P7&gt;0,"○",IF(N7-P7=0,"△","×")))</f>
      </c>
      <c r="O6" s="65"/>
      <c r="P6" s="66"/>
      <c r="Q6" s="75">
        <f>COUNTIF(B6:P7,"○")</f>
        <v>0</v>
      </c>
      <c r="R6" s="73">
        <f>COUNTIF(B6:P7,"△")</f>
        <v>0</v>
      </c>
      <c r="S6" s="73">
        <f>COUNTIF(B6:P7,"×")</f>
        <v>0</v>
      </c>
      <c r="T6" s="58">
        <f>Q6*3+R6*1</f>
        <v>0</v>
      </c>
      <c r="U6" s="75">
        <f>B7+E7+H7+K7+N7</f>
        <v>0</v>
      </c>
      <c r="V6" s="73">
        <f>D7+G7+J7+M7+P7</f>
        <v>0</v>
      </c>
      <c r="W6" s="58">
        <f>U6-V6</f>
        <v>0</v>
      </c>
      <c r="X6" s="60"/>
    </row>
    <row r="7" spans="1:24" ht="20.25" customHeight="1">
      <c r="A7" s="77"/>
      <c r="B7" s="32"/>
      <c r="C7" s="30" t="s">
        <v>48</v>
      </c>
      <c r="D7" s="31"/>
      <c r="E7" s="81"/>
      <c r="F7" s="82"/>
      <c r="G7" s="83"/>
      <c r="H7" s="29"/>
      <c r="I7" s="30" t="s">
        <v>48</v>
      </c>
      <c r="J7" s="31"/>
      <c r="K7" s="29"/>
      <c r="L7" s="30" t="s">
        <v>48</v>
      </c>
      <c r="M7" s="31"/>
      <c r="N7" s="29"/>
      <c r="O7" s="30" t="s">
        <v>48</v>
      </c>
      <c r="P7" s="31"/>
      <c r="Q7" s="76"/>
      <c r="R7" s="74"/>
      <c r="S7" s="74"/>
      <c r="T7" s="59"/>
      <c r="U7" s="76"/>
      <c r="V7" s="74"/>
      <c r="W7" s="59"/>
      <c r="X7" s="61"/>
    </row>
    <row r="8" spans="1:24" ht="20.25" customHeight="1">
      <c r="A8" s="102" t="s">
        <v>2</v>
      </c>
      <c r="B8" s="78">
        <f>IF(B9="","",IF(B9-D9&gt;0,"○",IF(B9-D9=0,"△","×")))</f>
      </c>
      <c r="C8" s="79"/>
      <c r="D8" s="80"/>
      <c r="E8" s="64">
        <f>IF(E9="","",IF(E9-G9&gt;0,"○",IF(E9-G9=0,"△","×")))</f>
      </c>
      <c r="F8" s="65"/>
      <c r="G8" s="66"/>
      <c r="H8" s="67"/>
      <c r="I8" s="68"/>
      <c r="J8" s="69"/>
      <c r="K8" s="78">
        <f>IF(K9="","",IF(K9-M9&gt;0,"○",IF(K9-M9=0,"△","×")))</f>
      </c>
      <c r="L8" s="65"/>
      <c r="M8" s="66"/>
      <c r="N8" s="64">
        <f>IF(N9="","",IF(N9-P9&gt;0,"○",IF(N9-P9=0,"△","×")))</f>
      </c>
      <c r="O8" s="65"/>
      <c r="P8" s="66"/>
      <c r="Q8" s="75">
        <f>COUNTIF(B8:P9,"○")</f>
        <v>0</v>
      </c>
      <c r="R8" s="73">
        <f>COUNTIF(B8:P9,"△")</f>
        <v>0</v>
      </c>
      <c r="S8" s="73">
        <f>COUNTIF(B8:P9,"×")</f>
        <v>0</v>
      </c>
      <c r="T8" s="58">
        <f>Q8*3+R8*1</f>
        <v>0</v>
      </c>
      <c r="U8" s="75">
        <f>B9+E9+H9+K9+N9</f>
        <v>0</v>
      </c>
      <c r="V8" s="73">
        <f>D9+G9+J9+M9+P9</f>
        <v>0</v>
      </c>
      <c r="W8" s="58">
        <f>U8-V8</f>
        <v>0</v>
      </c>
      <c r="X8" s="60"/>
    </row>
    <row r="9" spans="1:24" ht="20.25" customHeight="1">
      <c r="A9" s="103"/>
      <c r="B9" s="32"/>
      <c r="C9" s="30" t="s">
        <v>48</v>
      </c>
      <c r="D9" s="31"/>
      <c r="E9" s="29"/>
      <c r="F9" s="30" t="s">
        <v>48</v>
      </c>
      <c r="G9" s="31"/>
      <c r="H9" s="81"/>
      <c r="I9" s="82"/>
      <c r="J9" s="83"/>
      <c r="K9" s="29"/>
      <c r="L9" s="30" t="s">
        <v>48</v>
      </c>
      <c r="M9" s="31"/>
      <c r="N9" s="29"/>
      <c r="O9" s="30" t="s">
        <v>48</v>
      </c>
      <c r="P9" s="31"/>
      <c r="Q9" s="76"/>
      <c r="R9" s="74"/>
      <c r="S9" s="74"/>
      <c r="T9" s="59"/>
      <c r="U9" s="76"/>
      <c r="V9" s="74"/>
      <c r="W9" s="59"/>
      <c r="X9" s="61"/>
    </row>
    <row r="10" spans="1:24" ht="20.25" customHeight="1">
      <c r="A10" s="62" t="s">
        <v>60</v>
      </c>
      <c r="B10" s="78">
        <f>IF(B11="","",IF(B11-D11&gt;0,"○",IF(B11-D11=0,"△","×")))</f>
      </c>
      <c r="C10" s="79"/>
      <c r="D10" s="80"/>
      <c r="E10" s="64">
        <f>IF(E11="","",IF(E11-G11&gt;0,"○",IF(E11-G11=0,"△","×")))</f>
      </c>
      <c r="F10" s="65"/>
      <c r="G10" s="66"/>
      <c r="H10" s="64">
        <f>IF(H11="","",IF(H11-J11&gt;0,"○",IF(H11-J11=0,"△","×")))</f>
      </c>
      <c r="I10" s="65"/>
      <c r="J10" s="66"/>
      <c r="K10" s="67"/>
      <c r="L10" s="68"/>
      <c r="M10" s="69"/>
      <c r="N10" s="64">
        <f>IF(N11="","",IF(N11-P11&gt;0,"○",IF(N11-P11=0,"△","×")))</f>
      </c>
      <c r="O10" s="65"/>
      <c r="P10" s="66"/>
      <c r="Q10" s="75">
        <f>COUNTIF(B10:P11,"○")</f>
        <v>0</v>
      </c>
      <c r="R10" s="73">
        <f>COUNTIF(B10:P11,"△")</f>
        <v>0</v>
      </c>
      <c r="S10" s="73">
        <f>COUNTIF(B10:P11,"×")</f>
        <v>0</v>
      </c>
      <c r="T10" s="58">
        <f>Q10*3+R10*1</f>
        <v>0</v>
      </c>
      <c r="U10" s="75">
        <f>B11+E11+H11+K11+N11</f>
        <v>0</v>
      </c>
      <c r="V10" s="73">
        <f>D11+G11+J11+M11+P11</f>
        <v>0</v>
      </c>
      <c r="W10" s="58">
        <f>U10-V10</f>
        <v>0</v>
      </c>
      <c r="X10" s="60"/>
    </row>
    <row r="11" spans="1:24" ht="20.25" customHeight="1">
      <c r="A11" s="77"/>
      <c r="B11" s="32"/>
      <c r="C11" s="30" t="s">
        <v>48</v>
      </c>
      <c r="D11" s="31"/>
      <c r="E11" s="29"/>
      <c r="F11" s="30" t="s">
        <v>48</v>
      </c>
      <c r="G11" s="31"/>
      <c r="H11" s="29"/>
      <c r="I11" s="30" t="s">
        <v>48</v>
      </c>
      <c r="J11" s="31"/>
      <c r="K11" s="81"/>
      <c r="L11" s="82"/>
      <c r="M11" s="83"/>
      <c r="N11" s="29"/>
      <c r="O11" s="30" t="s">
        <v>48</v>
      </c>
      <c r="P11" s="31"/>
      <c r="Q11" s="76"/>
      <c r="R11" s="74"/>
      <c r="S11" s="74"/>
      <c r="T11" s="59"/>
      <c r="U11" s="76"/>
      <c r="V11" s="74"/>
      <c r="W11" s="59"/>
      <c r="X11" s="61"/>
    </row>
    <row r="12" spans="1:24" ht="20.25" customHeight="1">
      <c r="A12" s="62" t="s">
        <v>64</v>
      </c>
      <c r="B12" s="64">
        <f>IF(B13="","",IF(B13-D13&gt;0,"○",IF(B13-D13=0,"△","×")))</f>
      </c>
      <c r="C12" s="65"/>
      <c r="D12" s="66"/>
      <c r="E12" s="64">
        <f>IF(E13="","",IF(E13-G13&gt;0,"○",IF(E13-G13=0,"△","×")))</f>
      </c>
      <c r="F12" s="65"/>
      <c r="G12" s="66"/>
      <c r="H12" s="64">
        <f>IF(H13="","",IF(H13-J13&gt;0,"○",IF(H13-J13=0,"△","×")))</f>
      </c>
      <c r="I12" s="65"/>
      <c r="J12" s="66"/>
      <c r="K12" s="64">
        <f>IF(K13="","",IF(K13-M13&gt;0,"○",IF(K13-M13=0,"△","×")))</f>
      </c>
      <c r="L12" s="65"/>
      <c r="M12" s="66"/>
      <c r="N12" s="67"/>
      <c r="O12" s="68"/>
      <c r="P12" s="69"/>
      <c r="Q12" s="56">
        <f>COUNTIF(B12:P13,"○")</f>
        <v>0</v>
      </c>
      <c r="R12" s="54">
        <f>COUNTIF(B12:P13,"△")</f>
        <v>0</v>
      </c>
      <c r="S12" s="54">
        <f>COUNTIF(B12:P13,"×")</f>
        <v>0</v>
      </c>
      <c r="T12" s="49">
        <f>Q12*3+R12*1</f>
        <v>0</v>
      </c>
      <c r="U12" s="56">
        <f>B13+E13+H13+K13+N13</f>
        <v>0</v>
      </c>
      <c r="V12" s="54">
        <f>D13+G13+J13+M13+P13</f>
        <v>0</v>
      </c>
      <c r="W12" s="49">
        <f>U12-V12</f>
        <v>0</v>
      </c>
      <c r="X12" s="51"/>
    </row>
    <row r="13" spans="1:24" ht="20.25" customHeight="1" thickBot="1">
      <c r="A13" s="63"/>
      <c r="B13" s="33"/>
      <c r="C13" s="34" t="s">
        <v>47</v>
      </c>
      <c r="D13" s="35"/>
      <c r="E13" s="36"/>
      <c r="F13" s="34" t="s">
        <v>47</v>
      </c>
      <c r="G13" s="35"/>
      <c r="H13" s="36"/>
      <c r="I13" s="34" t="s">
        <v>47</v>
      </c>
      <c r="J13" s="35"/>
      <c r="K13" s="36"/>
      <c r="L13" s="34" t="s">
        <v>47</v>
      </c>
      <c r="M13" s="35"/>
      <c r="N13" s="70"/>
      <c r="O13" s="71"/>
      <c r="P13" s="72"/>
      <c r="Q13" s="57"/>
      <c r="R13" s="55"/>
      <c r="S13" s="55"/>
      <c r="T13" s="50"/>
      <c r="U13" s="57"/>
      <c r="V13" s="55"/>
      <c r="W13" s="50"/>
      <c r="X13" s="52"/>
    </row>
    <row r="14" ht="13.5">
      <c r="Q14" s="37"/>
    </row>
    <row r="30" spans="5:13" ht="13.5">
      <c r="E30" s="38"/>
      <c r="F30" s="38"/>
      <c r="G30" s="38"/>
      <c r="H30" s="38"/>
      <c r="I30" s="38"/>
      <c r="J30" s="38"/>
      <c r="K30" s="38"/>
      <c r="L30" s="38"/>
      <c r="M30" s="38"/>
    </row>
    <row r="31" spans="5:13" ht="13.5">
      <c r="E31" s="38"/>
      <c r="F31" s="38"/>
      <c r="G31" s="38"/>
      <c r="H31" s="38"/>
      <c r="I31" s="38"/>
      <c r="J31" s="38"/>
      <c r="K31" s="38"/>
      <c r="L31" s="38"/>
      <c r="M31" s="38"/>
    </row>
    <row r="32" spans="5:13" ht="13.5">
      <c r="E32" s="38"/>
      <c r="F32" s="38"/>
      <c r="G32" s="38"/>
      <c r="K32" s="38"/>
      <c r="L32" s="38"/>
      <c r="M32" s="38"/>
    </row>
  </sheetData>
  <mergeCells count="76">
    <mergeCell ref="K3:M3"/>
    <mergeCell ref="N3:P3"/>
    <mergeCell ref="A4:A5"/>
    <mergeCell ref="B4:D5"/>
    <mergeCell ref="E4:G4"/>
    <mergeCell ref="H4:J4"/>
    <mergeCell ref="K4:M4"/>
    <mergeCell ref="N4:P4"/>
    <mergeCell ref="B3:D3"/>
    <mergeCell ref="E3:G3"/>
    <mergeCell ref="H3:J3"/>
    <mergeCell ref="Q4:Q5"/>
    <mergeCell ref="R4:R5"/>
    <mergeCell ref="S4:S5"/>
    <mergeCell ref="T4:T5"/>
    <mergeCell ref="U4:U5"/>
    <mergeCell ref="V4:V5"/>
    <mergeCell ref="W4:W5"/>
    <mergeCell ref="X4:X5"/>
    <mergeCell ref="A6:A7"/>
    <mergeCell ref="B6:D6"/>
    <mergeCell ref="E6:G7"/>
    <mergeCell ref="H6:J6"/>
    <mergeCell ref="K6:M6"/>
    <mergeCell ref="N6:P6"/>
    <mergeCell ref="Q6:Q7"/>
    <mergeCell ref="R6:R7"/>
    <mergeCell ref="S6:S7"/>
    <mergeCell ref="T6:T7"/>
    <mergeCell ref="U6:U7"/>
    <mergeCell ref="V6:V7"/>
    <mergeCell ref="W6:W7"/>
    <mergeCell ref="X6:X7"/>
    <mergeCell ref="A8:A9"/>
    <mergeCell ref="B8:D8"/>
    <mergeCell ref="E8:G8"/>
    <mergeCell ref="H8:J9"/>
    <mergeCell ref="K8:M8"/>
    <mergeCell ref="N8:P8"/>
    <mergeCell ref="Q8:Q9"/>
    <mergeCell ref="R8:R9"/>
    <mergeCell ref="X8:X9"/>
    <mergeCell ref="A10:A11"/>
    <mergeCell ref="B10:D10"/>
    <mergeCell ref="E10:G10"/>
    <mergeCell ref="H10:J10"/>
    <mergeCell ref="K10:M11"/>
    <mergeCell ref="N10:P10"/>
    <mergeCell ref="Q10:Q11"/>
    <mergeCell ref="R10:R11"/>
    <mergeCell ref="S8:S9"/>
    <mergeCell ref="T10:T11"/>
    <mergeCell ref="U10:U11"/>
    <mergeCell ref="V10:V11"/>
    <mergeCell ref="W8:W9"/>
    <mergeCell ref="T8:T9"/>
    <mergeCell ref="U8:U9"/>
    <mergeCell ref="V8:V9"/>
    <mergeCell ref="N12:P13"/>
    <mergeCell ref="Q12:Q13"/>
    <mergeCell ref="R12:R13"/>
    <mergeCell ref="S10:S11"/>
    <mergeCell ref="B12:D12"/>
    <mergeCell ref="E12:G12"/>
    <mergeCell ref="H12:J12"/>
    <mergeCell ref="K12:M12"/>
    <mergeCell ref="W12:W13"/>
    <mergeCell ref="X12:X13"/>
    <mergeCell ref="A2:X2"/>
    <mergeCell ref="S12:S13"/>
    <mergeCell ref="T12:T13"/>
    <mergeCell ref="U12:U13"/>
    <mergeCell ref="V12:V13"/>
    <mergeCell ref="W10:W11"/>
    <mergeCell ref="X10:X11"/>
    <mergeCell ref="A12:A13"/>
  </mergeCells>
  <printOptions/>
  <pageMargins left="0.63" right="0.68" top="1" bottom="1" header="0.512" footer="0.512"/>
  <pageSetup orientation="landscape" paperSize="9" scale="1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2"/>
  <sheetViews>
    <sheetView workbookViewId="0" topLeftCell="A1">
      <selection activeCell="I11" sqref="I11"/>
    </sheetView>
  </sheetViews>
  <sheetFormatPr defaultColWidth="9.00390625" defaultRowHeight="13.5"/>
  <cols>
    <col min="1" max="1" width="16.50390625" style="20" customWidth="1"/>
    <col min="2" max="16" width="3.50390625" style="20" customWidth="1"/>
    <col min="17" max="19" width="3.375" style="20" customWidth="1"/>
    <col min="20" max="20" width="6.25390625" style="20" customWidth="1"/>
    <col min="21" max="22" width="4.125" style="20" customWidth="1"/>
    <col min="23" max="24" width="6.25390625" style="20" customWidth="1"/>
    <col min="25" max="16384" width="9.00390625" style="20" customWidth="1"/>
  </cols>
  <sheetData>
    <row r="1" spans="1:24" ht="34.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1:24" ht="31.5" customHeight="1" thickBot="1">
      <c r="A2" s="53" t="s">
        <v>66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</row>
    <row r="3" spans="1:24" ht="37.5" customHeight="1" thickBot="1">
      <c r="A3" s="21"/>
      <c r="B3" s="99" t="s">
        <v>17</v>
      </c>
      <c r="C3" s="89"/>
      <c r="D3" s="90"/>
      <c r="E3" s="88" t="s">
        <v>18</v>
      </c>
      <c r="F3" s="89"/>
      <c r="G3" s="90"/>
      <c r="H3" s="88" t="s">
        <v>56</v>
      </c>
      <c r="I3" s="89"/>
      <c r="J3" s="90"/>
      <c r="K3" s="88" t="s">
        <v>57</v>
      </c>
      <c r="L3" s="89"/>
      <c r="M3" s="90"/>
      <c r="N3" s="88" t="s">
        <v>58</v>
      </c>
      <c r="O3" s="89"/>
      <c r="P3" s="90"/>
      <c r="Q3" s="22" t="s">
        <v>39</v>
      </c>
      <c r="R3" s="23" t="s">
        <v>40</v>
      </c>
      <c r="S3" s="23" t="s">
        <v>41</v>
      </c>
      <c r="T3" s="24" t="s">
        <v>42</v>
      </c>
      <c r="U3" s="25" t="s">
        <v>43</v>
      </c>
      <c r="V3" s="26" t="s">
        <v>44</v>
      </c>
      <c r="W3" s="27" t="s">
        <v>45</v>
      </c>
      <c r="X3" s="28" t="s">
        <v>46</v>
      </c>
    </row>
    <row r="4" spans="1:24" ht="23.25" customHeight="1" thickTop="1">
      <c r="A4" s="91" t="s">
        <v>17</v>
      </c>
      <c r="B4" s="92"/>
      <c r="C4" s="93"/>
      <c r="D4" s="94"/>
      <c r="E4" s="96">
        <f>IF(E5="","",IF(E5-G5&gt;0,"○",IF(E5-G5=0,"△","×")))</f>
      </c>
      <c r="F4" s="97"/>
      <c r="G4" s="98"/>
      <c r="H4" s="96">
        <f>IF(H5="","",IF(H5-J5&gt;0,"○",IF(H5-J5=0,"△","×")))</f>
      </c>
      <c r="I4" s="97"/>
      <c r="J4" s="98"/>
      <c r="K4" s="96">
        <f>IF(K5="","",IF(K5-M5&gt;0,"○",IF(K5-M5=0,"△","×")))</f>
      </c>
      <c r="L4" s="97"/>
      <c r="M4" s="98"/>
      <c r="N4" s="96">
        <f>IF(N5="","",IF(N5-P5&gt;0,"○",IF(N5-P5=0,"△","×")))</f>
      </c>
      <c r="O4" s="97"/>
      <c r="P4" s="98"/>
      <c r="Q4" s="84">
        <f>COUNTIF(B4:P5,"○")</f>
        <v>0</v>
      </c>
      <c r="R4" s="85">
        <f>COUNTIF(B4:P5,"△")</f>
        <v>0</v>
      </c>
      <c r="S4" s="85">
        <f>COUNTIF(B4:P5,"×")</f>
        <v>0</v>
      </c>
      <c r="T4" s="86">
        <f>Q4*3+R4*1</f>
        <v>0</v>
      </c>
      <c r="U4" s="84">
        <f>B5+E5+H5+K5+N5</f>
        <v>0</v>
      </c>
      <c r="V4" s="85">
        <f>D5+G5+J5+M5+P5</f>
        <v>0</v>
      </c>
      <c r="W4" s="86">
        <f>U4-V4</f>
        <v>0</v>
      </c>
      <c r="X4" s="87">
        <f>RANK(T4,$T$4:$T$13,0)</f>
        <v>1</v>
      </c>
    </row>
    <row r="5" spans="1:24" ht="23.25" customHeight="1">
      <c r="A5" s="77"/>
      <c r="B5" s="95"/>
      <c r="C5" s="82"/>
      <c r="D5" s="83"/>
      <c r="E5" s="29"/>
      <c r="F5" s="30" t="s">
        <v>49</v>
      </c>
      <c r="G5" s="31"/>
      <c r="H5" s="29"/>
      <c r="I5" s="30" t="s">
        <v>49</v>
      </c>
      <c r="J5" s="31"/>
      <c r="K5" s="29"/>
      <c r="L5" s="30" t="s">
        <v>49</v>
      </c>
      <c r="M5" s="31"/>
      <c r="N5" s="29"/>
      <c r="O5" s="30" t="s">
        <v>49</v>
      </c>
      <c r="P5" s="31"/>
      <c r="Q5" s="76"/>
      <c r="R5" s="74"/>
      <c r="S5" s="74"/>
      <c r="T5" s="59"/>
      <c r="U5" s="76"/>
      <c r="V5" s="74"/>
      <c r="W5" s="59"/>
      <c r="X5" s="61"/>
    </row>
    <row r="6" spans="1:24" ht="23.25" customHeight="1">
      <c r="A6" s="62" t="s">
        <v>18</v>
      </c>
      <c r="B6" s="78">
        <f>IF(B7="","",IF(B7-D7&gt;0,"○",IF(B7-D7=0,"△","×")))</f>
      </c>
      <c r="C6" s="79"/>
      <c r="D6" s="80"/>
      <c r="E6" s="67"/>
      <c r="F6" s="68"/>
      <c r="G6" s="69"/>
      <c r="H6" s="78">
        <f>IF(H7="","",IF(H7-J7&gt;0,"○",IF(H7-J7=0,"△","×")))</f>
      </c>
      <c r="I6" s="79"/>
      <c r="J6" s="80"/>
      <c r="K6" s="78">
        <f>IF(K7="","",IF(K7-M7&gt;0,"○",IF(K7-M7=0,"△","×")))</f>
      </c>
      <c r="L6" s="65"/>
      <c r="M6" s="66"/>
      <c r="N6" s="64">
        <f>IF(N7="","",IF(N7-P7&gt;0,"○",IF(N7-P7=0,"△","×")))</f>
      </c>
      <c r="O6" s="65"/>
      <c r="P6" s="66"/>
      <c r="Q6" s="75">
        <f>COUNTIF(B6:P7,"○")</f>
        <v>0</v>
      </c>
      <c r="R6" s="73">
        <f>COUNTIF(B6:P7,"△")</f>
        <v>0</v>
      </c>
      <c r="S6" s="73">
        <f>COUNTIF(B6:P7,"×")</f>
        <v>0</v>
      </c>
      <c r="T6" s="58">
        <f>Q6*3+R6*1</f>
        <v>0</v>
      </c>
      <c r="U6" s="75">
        <f>B7+E7+H7+K7+N7</f>
        <v>0</v>
      </c>
      <c r="V6" s="73">
        <f>D7+G7+J7+M7+P7</f>
        <v>0</v>
      </c>
      <c r="W6" s="58">
        <f>U6-V6</f>
        <v>0</v>
      </c>
      <c r="X6" s="60">
        <f>RANK(T6,$T$4:$T$13,0)</f>
        <v>1</v>
      </c>
    </row>
    <row r="7" spans="1:24" ht="23.25" customHeight="1">
      <c r="A7" s="77"/>
      <c r="B7" s="32"/>
      <c r="C7" s="30" t="s">
        <v>49</v>
      </c>
      <c r="D7" s="31"/>
      <c r="E7" s="81"/>
      <c r="F7" s="82"/>
      <c r="G7" s="83"/>
      <c r="H7" s="29"/>
      <c r="I7" s="30" t="s">
        <v>49</v>
      </c>
      <c r="J7" s="31"/>
      <c r="K7" s="29"/>
      <c r="L7" s="30" t="s">
        <v>49</v>
      </c>
      <c r="M7" s="31"/>
      <c r="N7" s="29"/>
      <c r="O7" s="30" t="s">
        <v>49</v>
      </c>
      <c r="P7" s="31"/>
      <c r="Q7" s="76"/>
      <c r="R7" s="74"/>
      <c r="S7" s="74"/>
      <c r="T7" s="59"/>
      <c r="U7" s="76"/>
      <c r="V7" s="74"/>
      <c r="W7" s="59"/>
      <c r="X7" s="61"/>
    </row>
    <row r="8" spans="1:24" ht="23.25" customHeight="1">
      <c r="A8" s="62" t="s">
        <v>53</v>
      </c>
      <c r="B8" s="78">
        <f>IF(B9="","",IF(B9-D9&gt;0,"○",IF(B9-D9=0,"△","×")))</f>
      </c>
      <c r="C8" s="79"/>
      <c r="D8" s="80"/>
      <c r="E8" s="64">
        <f>IF(E9="","",IF(E9-G9&gt;0,"○",IF(E9-G9=0,"△","×")))</f>
      </c>
      <c r="F8" s="65"/>
      <c r="G8" s="66"/>
      <c r="H8" s="67"/>
      <c r="I8" s="68"/>
      <c r="J8" s="69"/>
      <c r="K8" s="78">
        <f>IF(K9="","",IF(K9-M9&gt;0,"○",IF(K9-M9=0,"△","×")))</f>
      </c>
      <c r="L8" s="65"/>
      <c r="M8" s="66"/>
      <c r="N8" s="64">
        <f>IF(N9="","",IF(N9-P9&gt;0,"○",IF(N9-P9=0,"△","×")))</f>
      </c>
      <c r="O8" s="65"/>
      <c r="P8" s="66"/>
      <c r="Q8" s="75">
        <f>COUNTIF(B8:P9,"○")</f>
        <v>0</v>
      </c>
      <c r="R8" s="73">
        <f>COUNTIF(B8:P9,"△")</f>
        <v>0</v>
      </c>
      <c r="S8" s="73">
        <f>COUNTIF(B8:P9,"×")</f>
        <v>0</v>
      </c>
      <c r="T8" s="58">
        <f>Q8*3+R8*1</f>
        <v>0</v>
      </c>
      <c r="U8" s="75">
        <f>B9+E9+H9+K9+N9</f>
        <v>0</v>
      </c>
      <c r="V8" s="73">
        <f>D9+G9+J9+M9+P9</f>
        <v>0</v>
      </c>
      <c r="W8" s="58">
        <f>U8-V8</f>
        <v>0</v>
      </c>
      <c r="X8" s="60">
        <f>RANK(T8,$T$4:$T$13,0)</f>
        <v>1</v>
      </c>
    </row>
    <row r="9" spans="1:24" ht="23.25" customHeight="1">
      <c r="A9" s="77"/>
      <c r="B9" s="32"/>
      <c r="C9" s="30" t="s">
        <v>50</v>
      </c>
      <c r="D9" s="31"/>
      <c r="E9" s="29"/>
      <c r="F9" s="30" t="s">
        <v>50</v>
      </c>
      <c r="G9" s="31"/>
      <c r="H9" s="81"/>
      <c r="I9" s="82"/>
      <c r="J9" s="83"/>
      <c r="K9" s="29"/>
      <c r="L9" s="30" t="s">
        <v>50</v>
      </c>
      <c r="M9" s="31"/>
      <c r="N9" s="29"/>
      <c r="O9" s="30" t="s">
        <v>50</v>
      </c>
      <c r="P9" s="31"/>
      <c r="Q9" s="76"/>
      <c r="R9" s="74"/>
      <c r="S9" s="74"/>
      <c r="T9" s="59"/>
      <c r="U9" s="76"/>
      <c r="V9" s="74"/>
      <c r="W9" s="59"/>
      <c r="X9" s="61"/>
    </row>
    <row r="10" spans="1:24" ht="23.25" customHeight="1">
      <c r="A10" s="62" t="s">
        <v>54</v>
      </c>
      <c r="B10" s="78">
        <f>IF(B11="","",IF(B11-D11&gt;0,"○",IF(B11-D11=0,"△","×")))</f>
      </c>
      <c r="C10" s="79"/>
      <c r="D10" s="80"/>
      <c r="E10" s="64">
        <f>IF(E11="","",IF(E11-G11&gt;0,"○",IF(E11-G11=0,"△","×")))</f>
      </c>
      <c r="F10" s="65"/>
      <c r="G10" s="66"/>
      <c r="H10" s="64">
        <f>IF(H11="","",IF(H11-J11&gt;0,"○",IF(H11-J11=0,"△","×")))</f>
      </c>
      <c r="I10" s="65"/>
      <c r="J10" s="66"/>
      <c r="K10" s="67"/>
      <c r="L10" s="68"/>
      <c r="M10" s="69"/>
      <c r="N10" s="64">
        <f>IF(N11="","",IF(N11-P11&gt;0,"○",IF(N11-P11=0,"△","×")))</f>
      </c>
      <c r="O10" s="65"/>
      <c r="P10" s="66"/>
      <c r="Q10" s="75">
        <f>COUNTIF(B10:P11,"○")</f>
        <v>0</v>
      </c>
      <c r="R10" s="73">
        <f>COUNTIF(B10:P11,"△")</f>
        <v>0</v>
      </c>
      <c r="S10" s="73">
        <f>COUNTIF(B10:P11,"×")</f>
        <v>0</v>
      </c>
      <c r="T10" s="58">
        <f>Q10*3+R10*1</f>
        <v>0</v>
      </c>
      <c r="U10" s="75">
        <f>B11+E11+H11+K11+N11</f>
        <v>0</v>
      </c>
      <c r="V10" s="73">
        <f>D11+G11+J11+M11+P11</f>
        <v>0</v>
      </c>
      <c r="W10" s="58">
        <f>U10-V10</f>
        <v>0</v>
      </c>
      <c r="X10" s="60">
        <f>RANK(T10,$T$4:$T$13,0)</f>
        <v>1</v>
      </c>
    </row>
    <row r="11" spans="1:24" ht="23.25" customHeight="1">
      <c r="A11" s="77"/>
      <c r="B11" s="32"/>
      <c r="C11" s="30" t="s">
        <v>51</v>
      </c>
      <c r="D11" s="31"/>
      <c r="E11" s="29"/>
      <c r="F11" s="30" t="s">
        <v>51</v>
      </c>
      <c r="G11" s="31"/>
      <c r="H11" s="29"/>
      <c r="I11" s="30" t="s">
        <v>51</v>
      </c>
      <c r="J11" s="31"/>
      <c r="K11" s="81"/>
      <c r="L11" s="82"/>
      <c r="M11" s="83"/>
      <c r="N11" s="29"/>
      <c r="O11" s="30" t="s">
        <v>51</v>
      </c>
      <c r="P11" s="31"/>
      <c r="Q11" s="76"/>
      <c r="R11" s="74"/>
      <c r="S11" s="74"/>
      <c r="T11" s="59"/>
      <c r="U11" s="76"/>
      <c r="V11" s="74"/>
      <c r="W11" s="59"/>
      <c r="X11" s="61"/>
    </row>
    <row r="12" spans="1:24" ht="23.25" customHeight="1">
      <c r="A12" s="62" t="s">
        <v>55</v>
      </c>
      <c r="B12" s="64">
        <f>IF(B13="","",IF(B13-D13&gt;0,"○",IF(B13-D13=0,"△","×")))</f>
      </c>
      <c r="C12" s="65"/>
      <c r="D12" s="66"/>
      <c r="E12" s="64">
        <f>IF(E13="","",IF(E13-G13&gt;0,"○",IF(E13-G13=0,"△","×")))</f>
      </c>
      <c r="F12" s="65"/>
      <c r="G12" s="66"/>
      <c r="H12" s="64">
        <f>IF(H13="","",IF(H13-J13&gt;0,"○",IF(H13-J13=0,"△","×")))</f>
      </c>
      <c r="I12" s="65"/>
      <c r="J12" s="66"/>
      <c r="K12" s="64">
        <f>IF(K13="","",IF(K13-M13&gt;0,"○",IF(K13-M13=0,"△","×")))</f>
      </c>
      <c r="L12" s="65"/>
      <c r="M12" s="66"/>
      <c r="N12" s="67"/>
      <c r="O12" s="68"/>
      <c r="P12" s="69"/>
      <c r="Q12" s="56">
        <f>COUNTIF(B12:P13,"○")</f>
        <v>0</v>
      </c>
      <c r="R12" s="54">
        <f>COUNTIF(B12:P13,"△")</f>
        <v>0</v>
      </c>
      <c r="S12" s="54">
        <f>COUNTIF(B12:P13,"×")</f>
        <v>0</v>
      </c>
      <c r="T12" s="49">
        <f>Q12*3+R12*1</f>
        <v>0</v>
      </c>
      <c r="U12" s="56">
        <f>B13+E13+H13+K13+N13</f>
        <v>0</v>
      </c>
      <c r="V12" s="54">
        <f>D13+G13+J13+M13+P13</f>
        <v>0</v>
      </c>
      <c r="W12" s="49">
        <f>U12-V12</f>
        <v>0</v>
      </c>
      <c r="X12" s="51">
        <f>RANK(T12,$T$4:$T$13,0)</f>
        <v>1</v>
      </c>
    </row>
    <row r="13" spans="1:24" ht="23.25" customHeight="1" thickBot="1">
      <c r="A13" s="63"/>
      <c r="B13" s="33"/>
      <c r="C13" s="34" t="s">
        <v>52</v>
      </c>
      <c r="D13" s="35"/>
      <c r="E13" s="36"/>
      <c r="F13" s="34" t="s">
        <v>52</v>
      </c>
      <c r="G13" s="35"/>
      <c r="H13" s="36"/>
      <c r="I13" s="34" t="s">
        <v>52</v>
      </c>
      <c r="J13" s="35"/>
      <c r="K13" s="36"/>
      <c r="L13" s="34" t="s">
        <v>52</v>
      </c>
      <c r="M13" s="35"/>
      <c r="N13" s="70"/>
      <c r="O13" s="71"/>
      <c r="P13" s="72"/>
      <c r="Q13" s="57"/>
      <c r="R13" s="55"/>
      <c r="S13" s="55"/>
      <c r="T13" s="50"/>
      <c r="U13" s="57"/>
      <c r="V13" s="55"/>
      <c r="W13" s="50"/>
      <c r="X13" s="52"/>
    </row>
    <row r="14" ht="13.5">
      <c r="Q14" s="37"/>
    </row>
    <row r="30" spans="5:13" ht="13.5">
      <c r="E30" s="38"/>
      <c r="F30" s="38"/>
      <c r="G30" s="38"/>
      <c r="H30" s="38"/>
      <c r="I30" s="38"/>
      <c r="J30" s="38"/>
      <c r="K30" s="38"/>
      <c r="L30" s="38"/>
      <c r="M30" s="38"/>
    </row>
    <row r="31" spans="5:13" ht="13.5">
      <c r="E31" s="38"/>
      <c r="F31" s="38"/>
      <c r="G31" s="38"/>
      <c r="H31" s="38"/>
      <c r="I31" s="38"/>
      <c r="J31" s="38"/>
      <c r="K31" s="38"/>
      <c r="L31" s="38"/>
      <c r="M31" s="38"/>
    </row>
    <row r="32" spans="5:13" ht="13.5">
      <c r="E32" s="38"/>
      <c r="F32" s="38"/>
      <c r="G32" s="38"/>
      <c r="K32" s="38"/>
      <c r="L32" s="38"/>
      <c r="M32" s="38"/>
    </row>
  </sheetData>
  <mergeCells count="76">
    <mergeCell ref="K3:M3"/>
    <mergeCell ref="N3:P3"/>
    <mergeCell ref="A4:A5"/>
    <mergeCell ref="B4:D5"/>
    <mergeCell ref="E4:G4"/>
    <mergeCell ref="H4:J4"/>
    <mergeCell ref="K4:M4"/>
    <mergeCell ref="N4:P4"/>
    <mergeCell ref="B3:D3"/>
    <mergeCell ref="E3:G3"/>
    <mergeCell ref="H3:J3"/>
    <mergeCell ref="Q4:Q5"/>
    <mergeCell ref="R4:R5"/>
    <mergeCell ref="S4:S5"/>
    <mergeCell ref="T4:T5"/>
    <mergeCell ref="U4:U5"/>
    <mergeCell ref="V4:V5"/>
    <mergeCell ref="W4:W5"/>
    <mergeCell ref="X4:X5"/>
    <mergeCell ref="A6:A7"/>
    <mergeCell ref="B6:D6"/>
    <mergeCell ref="E6:G7"/>
    <mergeCell ref="H6:J6"/>
    <mergeCell ref="K6:M6"/>
    <mergeCell ref="N6:P6"/>
    <mergeCell ref="Q6:Q7"/>
    <mergeCell ref="R6:R7"/>
    <mergeCell ref="S6:S7"/>
    <mergeCell ref="T6:T7"/>
    <mergeCell ref="U6:U7"/>
    <mergeCell ref="V6:V7"/>
    <mergeCell ref="W6:W7"/>
    <mergeCell ref="X6:X7"/>
    <mergeCell ref="A8:A9"/>
    <mergeCell ref="B8:D8"/>
    <mergeCell ref="E8:G8"/>
    <mergeCell ref="H8:J9"/>
    <mergeCell ref="K8:M8"/>
    <mergeCell ref="N8:P8"/>
    <mergeCell ref="Q8:Q9"/>
    <mergeCell ref="R8:R9"/>
    <mergeCell ref="X8:X9"/>
    <mergeCell ref="A10:A11"/>
    <mergeCell ref="B10:D10"/>
    <mergeCell ref="E10:G10"/>
    <mergeCell ref="H10:J10"/>
    <mergeCell ref="K10:M11"/>
    <mergeCell ref="N10:P10"/>
    <mergeCell ref="Q10:Q11"/>
    <mergeCell ref="R10:R11"/>
    <mergeCell ref="S8:S9"/>
    <mergeCell ref="T10:T11"/>
    <mergeCell ref="U10:U11"/>
    <mergeCell ref="V10:V11"/>
    <mergeCell ref="W8:W9"/>
    <mergeCell ref="T8:T9"/>
    <mergeCell ref="U8:U9"/>
    <mergeCell ref="V8:V9"/>
    <mergeCell ref="N12:P13"/>
    <mergeCell ref="Q12:Q13"/>
    <mergeCell ref="R12:R13"/>
    <mergeCell ref="S10:S11"/>
    <mergeCell ref="B12:D12"/>
    <mergeCell ref="E12:G12"/>
    <mergeCell ref="H12:J12"/>
    <mergeCell ref="K12:M12"/>
    <mergeCell ref="W12:W13"/>
    <mergeCell ref="X12:X13"/>
    <mergeCell ref="A2:X2"/>
    <mergeCell ref="S12:S13"/>
    <mergeCell ref="T12:T13"/>
    <mergeCell ref="U12:U13"/>
    <mergeCell ref="V12:V13"/>
    <mergeCell ref="W10:W11"/>
    <mergeCell ref="X10:X11"/>
    <mergeCell ref="A12:A13"/>
  </mergeCells>
  <printOptions/>
  <pageMargins left="0.57" right="0.34" top="1" bottom="1" header="0.52" footer="0.512"/>
  <pageSetup orientation="landscape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宮本水紀</dc:creator>
  <cp:keywords/>
  <dc:description/>
  <cp:lastModifiedBy>*</cp:lastModifiedBy>
  <cp:lastPrinted>2013-07-25T15:04:17Z</cp:lastPrinted>
  <dcterms:created xsi:type="dcterms:W3CDTF">2013-07-25T14:31:53Z</dcterms:created>
  <dcterms:modified xsi:type="dcterms:W3CDTF">2013-07-27T00:34:10Z</dcterms:modified>
  <cp:category/>
  <cp:version/>
  <cp:contentType/>
  <cp:contentStatus/>
</cp:coreProperties>
</file>